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ovada_lemumi_no_01.07.2021\"/>
    </mc:Choice>
  </mc:AlternateContent>
  <bookViews>
    <workbookView xWindow="0" yWindow="0" windowWidth="28800" windowHeight="12435"/>
  </bookViews>
  <sheets>
    <sheet name="Budžets" sheetId="4" r:id="rId1"/>
  </sheets>
  <calcPr calcId="152511"/>
</workbook>
</file>

<file path=xl/calcChain.xml><?xml version="1.0" encoding="utf-8"?>
<calcChain xmlns="http://schemas.openxmlformats.org/spreadsheetml/2006/main">
  <c r="C213" i="4" l="1"/>
  <c r="C212" i="4"/>
  <c r="C243" i="4"/>
  <c r="C224" i="4"/>
  <c r="C26" i="4" l="1"/>
  <c r="C195" i="4"/>
  <c r="C125" i="4"/>
  <c r="C124" i="4" s="1"/>
  <c r="C95" i="4"/>
  <c r="C90" i="4"/>
  <c r="C77" i="4"/>
  <c r="C63" i="4" s="1"/>
  <c r="C55" i="4"/>
  <c r="C50" i="4" s="1"/>
  <c r="C32" i="4"/>
  <c r="C30" i="4" s="1"/>
  <c r="C14" i="4"/>
  <c r="C244" i="4" l="1"/>
  <c r="C40" i="4"/>
  <c r="C42" i="4" s="1"/>
  <c r="C45" i="4" s="1"/>
  <c r="C89" i="4"/>
  <c r="C109" i="4"/>
  <c r="C103" i="4" s="1"/>
  <c r="C46" i="4" l="1"/>
  <c r="C215" i="4" l="1"/>
  <c r="C217" i="4" s="1"/>
</calcChain>
</file>

<file path=xl/sharedStrings.xml><?xml version="1.0" encoding="utf-8"?>
<sst xmlns="http://schemas.openxmlformats.org/spreadsheetml/2006/main" count="441" uniqueCount="434">
  <si>
    <t>Nenodokļu ieņēmumi</t>
  </si>
  <si>
    <t>10.700</t>
  </si>
  <si>
    <t>06.400</t>
  </si>
  <si>
    <t>18.6.0.0.</t>
  </si>
  <si>
    <t>Pašvaldību saņemtie transferti no valsts budžeta</t>
  </si>
  <si>
    <t>21.3.0.0.</t>
  </si>
  <si>
    <t>21.3.8.0.</t>
  </si>
  <si>
    <t>KOPĀ IEŅĒMUMI</t>
  </si>
  <si>
    <t>Vispārējie valdības dienesti</t>
  </si>
  <si>
    <t>Atalgojums</t>
  </si>
  <si>
    <t>Ekonomiskā darbība</t>
  </si>
  <si>
    <t>Autotransports</t>
  </si>
  <si>
    <t>Vides aizsardzība</t>
  </si>
  <si>
    <t>Atkritumu apsaimniekošana</t>
  </si>
  <si>
    <t>Notekūdeņu apsaimniekošana</t>
  </si>
  <si>
    <t>Pašvaldības teritoriju un mājokļu apsaimniekošana</t>
  </si>
  <si>
    <t>Ūdensapgāde</t>
  </si>
  <si>
    <t>Pārējā citur nekvalificētā pašvaldību teritoriju un mājokļu apsaimniekošanas darbība</t>
  </si>
  <si>
    <t>Nekustamā īpašuma nodoklis</t>
  </si>
  <si>
    <t>10.000</t>
  </si>
  <si>
    <t>Sociālā aizsardzība</t>
  </si>
  <si>
    <t>03.200</t>
  </si>
  <si>
    <t>21.4.0.0.</t>
  </si>
  <si>
    <t>Sabiedriskā kārtība un drošība</t>
  </si>
  <si>
    <t>Plūdu likvidācija</t>
  </si>
  <si>
    <t>07.210</t>
  </si>
  <si>
    <t>Pārējie izdevumi</t>
  </si>
  <si>
    <t>07.000</t>
  </si>
  <si>
    <t>Veselība</t>
  </si>
  <si>
    <t>Pārējais autotransports</t>
  </si>
  <si>
    <t>Ceļu būvniecībai un remontiem</t>
  </si>
  <si>
    <t>Kods</t>
  </si>
  <si>
    <t xml:space="preserve">Pozīcijas nosaukums             </t>
  </si>
  <si>
    <t>Nodokļu ieņēmumi</t>
  </si>
  <si>
    <t>1.1.1.0.</t>
  </si>
  <si>
    <t>Ieņēmumi no iedzīvotāju ienākuma nodokļa</t>
  </si>
  <si>
    <t>1.1.1.1.</t>
  </si>
  <si>
    <t>Saņemts no VK sadales konta  iepriekšējā gada nesadalītais iedzīvotāju ienākuma nodokļa atlikums</t>
  </si>
  <si>
    <t>1.1.1.2.</t>
  </si>
  <si>
    <t>Saņemts no VK sadales konta  pārskata gadā ieskaitītais iedzīvotāju ienākuma nodoklis</t>
  </si>
  <si>
    <t>4.0.0.0.</t>
  </si>
  <si>
    <t>Īpašuma nodokļi</t>
  </si>
  <si>
    <t>4.1.0.0.</t>
  </si>
  <si>
    <t>4.1.1.0.</t>
  </si>
  <si>
    <t>Nekustamā īpašuma nodoklis par zemi</t>
  </si>
  <si>
    <t>4.1.2.0.</t>
  </si>
  <si>
    <t xml:space="preserve">Nekustamā īpašuma nodoklis par ēkām </t>
  </si>
  <si>
    <t>5.4.1.0.</t>
  </si>
  <si>
    <t>Azartspēļu nodoklis</t>
  </si>
  <si>
    <t>8.6.0.0.</t>
  </si>
  <si>
    <t>Procentu ieņēmumi par depozītiem, kontu atlikumiem un vērtpapīriem</t>
  </si>
  <si>
    <t>8.9.3.9.</t>
  </si>
  <si>
    <t>Pārējie ieņēmumi no Latvijai piešķirto em.kvotu izsol.</t>
  </si>
  <si>
    <t>9.4.0.0.</t>
  </si>
  <si>
    <t>Valsts nodevas, kuras ieskaita pašvaldību budžetā</t>
  </si>
  <si>
    <t>9.5.0.0.</t>
  </si>
  <si>
    <t>Pašvaldību nodevas</t>
  </si>
  <si>
    <t>10.1.0.0.</t>
  </si>
  <si>
    <t>Naudas sodi</t>
  </si>
  <si>
    <t>10.3.0.0.</t>
  </si>
  <si>
    <t>Soda sankcijas par vispārējiem nodokļu maksāšanas pārkāpumiem</t>
  </si>
  <si>
    <t>12.3.0.0.</t>
  </si>
  <si>
    <t>Pārējie nenodokļu ieņēmumi</t>
  </si>
  <si>
    <t>13.0.0.0.</t>
  </si>
  <si>
    <t>Ieņēmumi no pašvaldības īpašuma iznomāšanas, pārdošanas un nodokļu pamatp.kapitaliz.</t>
  </si>
  <si>
    <t>18.0.0.0.</t>
  </si>
  <si>
    <t>Valsts budžeta transferti</t>
  </si>
  <si>
    <t>18.8.0.0.</t>
  </si>
  <si>
    <t>Pašv.budž.saņemtie valsts budž.transferti ES struktūrf. Finansēto proj.īstenošanai</t>
  </si>
  <si>
    <t>19.0.0.0.</t>
  </si>
  <si>
    <t>Pašvaldību budžetu transferti</t>
  </si>
  <si>
    <t>19.1.0.0.</t>
  </si>
  <si>
    <t>Pašvaldības budžeta iekšējie transferti starp vienas pašvaldības budžeta veidiem</t>
  </si>
  <si>
    <t>19.2.0.0.</t>
  </si>
  <si>
    <t>Pašvaldību saņemtie transferti no citām pašvaldībām</t>
  </si>
  <si>
    <t>19.3.0.0.</t>
  </si>
  <si>
    <t>Pašvaldības iestāžu saņemtie transferti no augstākstāvošās iestādes</t>
  </si>
  <si>
    <t>21.0.0.0.</t>
  </si>
  <si>
    <t>Budžeta iestāžu ieņēmumi</t>
  </si>
  <si>
    <t>21.1.0.0.</t>
  </si>
  <si>
    <t xml:space="preserve">Budžeta iestādes ieņēmumi no ārvalstu finanšu palīdzības </t>
  </si>
  <si>
    <t>Ieņēmumi no budžeta iestāžu sniegtajiem maksas pakalpojumiem un citi pašu ieņēmumi</t>
  </si>
  <si>
    <t>21.3.4.0.</t>
  </si>
  <si>
    <t>Procentu ieņēmumi par maksas pakalpojumu un citu pašu ieņēmumu ieguldījumiem depozītā vai kontu atlikumiem</t>
  </si>
  <si>
    <t>21.3.5.0.</t>
  </si>
  <si>
    <t>Maksa par izglītības pakalpojumiem</t>
  </si>
  <si>
    <t>21.3.6.0.</t>
  </si>
  <si>
    <t>Ieņēmumi no lauksaimnieciskās darbības</t>
  </si>
  <si>
    <t>21.3.7.0.</t>
  </si>
  <si>
    <t>Ieņēmumi par  dokumentu izsniegšanu un kancelejas pakalpojumiem</t>
  </si>
  <si>
    <t>Ieņēmumi par nomu un īri</t>
  </si>
  <si>
    <t>21.3.9.0.</t>
  </si>
  <si>
    <t>Ieņēmumi par pārējiem budžeta iestāžu maksas pakalpojumiem</t>
  </si>
  <si>
    <t>Pārējie 21.3.0.0. nekvalif.maksas pakalpoj.</t>
  </si>
  <si>
    <t>F40 32 00 10</t>
  </si>
  <si>
    <t>Valsts kases kredīts</t>
  </si>
  <si>
    <t>Kopā ar kredītresursiem:</t>
  </si>
  <si>
    <t>F56010000</t>
  </si>
  <si>
    <t>Kapitālieguldījumu fondu akcijas</t>
  </si>
  <si>
    <t>Kopā ar budžeta atlikumu</t>
  </si>
  <si>
    <t>01.000</t>
  </si>
  <si>
    <t>01.100</t>
  </si>
  <si>
    <t xml:space="preserve">Izpildvaras un likumdošanas varas  institūcijas </t>
  </si>
  <si>
    <t>01.720</t>
  </si>
  <si>
    <t>Pašvaldību budžetu parāda darījumi</t>
  </si>
  <si>
    <t>01.721</t>
  </si>
  <si>
    <t xml:space="preserve">       Pašvaldību budžetu valsts iekšējā parāda darījumi</t>
  </si>
  <si>
    <t>01.820</t>
  </si>
  <si>
    <t>Vispārēja rakstura transferti no pašvaldību budžeta valsts budžetam</t>
  </si>
  <si>
    <t>01.830</t>
  </si>
  <si>
    <t>Vispārēja rakstura transferti no pašvaldību budžeta pašvaldību budžetam</t>
  </si>
  <si>
    <t>01.8301</t>
  </si>
  <si>
    <t xml:space="preserve">       Līdzekļi, kas nododami finanšu izlīdzināšanas fondam</t>
  </si>
  <si>
    <t>01.8302</t>
  </si>
  <si>
    <t xml:space="preserve">       Norēķini ar citu pašvaldību izglītības iestādēm</t>
  </si>
  <si>
    <t>01.890</t>
  </si>
  <si>
    <t xml:space="preserve">Izdevumi neparedzētiem gadījumiem </t>
  </si>
  <si>
    <t>03.000</t>
  </si>
  <si>
    <t>03.110</t>
  </si>
  <si>
    <t>Pašvaldības policija</t>
  </si>
  <si>
    <t>03.600</t>
  </si>
  <si>
    <t>Pārējie sabiedriskās kārtības un drošības pakalpojumi (Video novērošanai Ogrē)</t>
  </si>
  <si>
    <t>04.000</t>
  </si>
  <si>
    <t>04.111</t>
  </si>
  <si>
    <t>Vispārējas ekonomiskas darbības vadība</t>
  </si>
  <si>
    <t>04.11101</t>
  </si>
  <si>
    <t>Uzņēmējdarbības  attīstības veicināšanai</t>
  </si>
  <si>
    <t>04.11102</t>
  </si>
  <si>
    <t>Proj. "Speciālistu piesaiste"</t>
  </si>
  <si>
    <t>04.11103</t>
  </si>
  <si>
    <t>Attīstības programmas izstrādei</t>
  </si>
  <si>
    <t>04.11104</t>
  </si>
  <si>
    <t>Proj. "Increasing competitiveness of Estonian and Latvian Mechatronics sector through creating the Skills Centre for product development training"</t>
  </si>
  <si>
    <t>04.11105</t>
  </si>
  <si>
    <t>Novadu kapacitāte</t>
  </si>
  <si>
    <t>04.11106</t>
  </si>
  <si>
    <t>Projektu pieteikumu izstrādei</t>
  </si>
  <si>
    <t>04.11107</t>
  </si>
  <si>
    <t>Starptautiskā Kapacitāte</t>
  </si>
  <si>
    <t>04.11108</t>
  </si>
  <si>
    <t>Pilsētu mēru pakts CONURBANT</t>
  </si>
  <si>
    <t>Projekts Skills centre (OBII)</t>
  </si>
  <si>
    <t>04.210</t>
  </si>
  <si>
    <t xml:space="preserve">Lauksaimniecība </t>
  </si>
  <si>
    <t>04.220</t>
  </si>
  <si>
    <t>Mežsaimniecība un medniecība</t>
  </si>
  <si>
    <t>04.430</t>
  </si>
  <si>
    <t>Būvvalde</t>
  </si>
  <si>
    <t>04.510</t>
  </si>
  <si>
    <t>04.51001</t>
  </si>
  <si>
    <t>04.51002</t>
  </si>
  <si>
    <t>Projekts Tīnūžu-Brīvības ielas rekonstrukcija</t>
  </si>
  <si>
    <t>04.51003</t>
  </si>
  <si>
    <t>Projekts Atbalsts novadu attīstībai ERAF (Brīvības ielas rekonstrukcija)</t>
  </si>
  <si>
    <t>04.51004</t>
  </si>
  <si>
    <t>04.51005</t>
  </si>
  <si>
    <t>LAD Ogres novada Krapes pag.esošā tilta pār Lobes upi vienkārš.rekonstr.</t>
  </si>
  <si>
    <t>2011,g. realizētie projekti</t>
  </si>
  <si>
    <t>04.600</t>
  </si>
  <si>
    <t>Sakari</t>
  </si>
  <si>
    <t>04.6001</t>
  </si>
  <si>
    <t>Projekts E-pakalpojumi</t>
  </si>
  <si>
    <t>04.730</t>
  </si>
  <si>
    <t>Tūrisms</t>
  </si>
  <si>
    <t>04.7301</t>
  </si>
  <si>
    <t xml:space="preserve">      PA "Ogres un Ikšķiles tūrisma attīstības aģentūra" </t>
  </si>
  <si>
    <t>04.900</t>
  </si>
  <si>
    <t xml:space="preserve">Pārējā ekonomiskā darbība </t>
  </si>
  <si>
    <t>05.000</t>
  </si>
  <si>
    <t>05.100</t>
  </si>
  <si>
    <t>05.1001</t>
  </si>
  <si>
    <t>Ielu tīrīšanai, atkritumu savākšanai,teritoriju labiekārtošanai</t>
  </si>
  <si>
    <t>05.1002</t>
  </si>
  <si>
    <t>Proj. Sadzīves atkritumu izgāztuves ''Ķilupe'' rekultivācija</t>
  </si>
  <si>
    <t>05.1003</t>
  </si>
  <si>
    <t>Proj. RECO Baltic tech 21</t>
  </si>
  <si>
    <t>05.1004</t>
  </si>
  <si>
    <t>LAD Ogres novada Madlienas atklātā peldbaseina atjaunoš. un peldvietas labiek.</t>
  </si>
  <si>
    <t>05.200</t>
  </si>
  <si>
    <t>05.2001</t>
  </si>
  <si>
    <t xml:space="preserve">       Lietus ūdens kanalizācija </t>
  </si>
  <si>
    <t>05.2002</t>
  </si>
  <si>
    <t xml:space="preserve">       Notekūdeņu (savākšana un attīrīšana)</t>
  </si>
  <si>
    <t>05.2003</t>
  </si>
  <si>
    <t xml:space="preserve">       Ūdenssaimn. TEP izstrāde Ogres nov.pag.</t>
  </si>
  <si>
    <t>05.300</t>
  </si>
  <si>
    <t>Vides piesārņojuma novēršana un samazināšana</t>
  </si>
  <si>
    <t>05.30001</t>
  </si>
  <si>
    <t>Energoefekt. paaugstin. pašvald. ēkās Dziedn., Bask-sk.,J v-sk.,Brīvības33</t>
  </si>
  <si>
    <t>05.30002</t>
  </si>
  <si>
    <t>Energoauditu atzinumi</t>
  </si>
  <si>
    <t>05.400</t>
  </si>
  <si>
    <t>Bioloģiskās daudzveidības un ainavas aizsardzība</t>
  </si>
  <si>
    <t>06.000</t>
  </si>
  <si>
    <t>06.1001</t>
  </si>
  <si>
    <t>Mājokļu attīstība pašvaldībā</t>
  </si>
  <si>
    <t>06.200</t>
  </si>
  <si>
    <t>Teritoriju attīstība ( projektēšanai )</t>
  </si>
  <si>
    <t>06.300</t>
  </si>
  <si>
    <t>06.3001</t>
  </si>
  <si>
    <t>Ūdenssaimniecības attīstības projekti pagastos</t>
  </si>
  <si>
    <t>Ielu apgaismošana</t>
  </si>
  <si>
    <t>06.600</t>
  </si>
  <si>
    <t>06.60001</t>
  </si>
  <si>
    <t>06.60002</t>
  </si>
  <si>
    <t>06.60003</t>
  </si>
  <si>
    <t>06.60004</t>
  </si>
  <si>
    <t>06.60005</t>
  </si>
  <si>
    <t>06.60006</t>
  </si>
  <si>
    <t>06.60007</t>
  </si>
  <si>
    <t>06.60008</t>
  </si>
  <si>
    <t>06.60009</t>
  </si>
  <si>
    <t>06.60010</t>
  </si>
  <si>
    <t>Ambulatorās ārstniecības iestādes</t>
  </si>
  <si>
    <t>07.2101</t>
  </si>
  <si>
    <t>07.450</t>
  </si>
  <si>
    <t>Veselības veicināšana ( Latvijas Sarkanā Krusta Ogres komiteja)</t>
  </si>
  <si>
    <t>08.000</t>
  </si>
  <si>
    <t>Atpūta, kultūra un reliģija</t>
  </si>
  <si>
    <t>08.100</t>
  </si>
  <si>
    <t>Atpūtas un sporta  pasākumi</t>
  </si>
  <si>
    <t>08.1001</t>
  </si>
  <si>
    <t>08.1002</t>
  </si>
  <si>
    <t>08.200</t>
  </si>
  <si>
    <t>Kultūra</t>
  </si>
  <si>
    <t>08.210</t>
  </si>
  <si>
    <t>08.220</t>
  </si>
  <si>
    <t>08.2201</t>
  </si>
  <si>
    <t>08.2202</t>
  </si>
  <si>
    <t>08.230</t>
  </si>
  <si>
    <t>08.290</t>
  </si>
  <si>
    <t>Pārējā citur neklasificētā kultūra</t>
  </si>
  <si>
    <t>08.29002</t>
  </si>
  <si>
    <t>08.29003</t>
  </si>
  <si>
    <t>08.29004</t>
  </si>
  <si>
    <t>08.29005</t>
  </si>
  <si>
    <t>Projekts Ogres muzeja būvniecība</t>
  </si>
  <si>
    <t>08.29006</t>
  </si>
  <si>
    <t>Projekts  Brīvdabas pulcēšanās vietas izveide Līčupē</t>
  </si>
  <si>
    <t>08.29007</t>
  </si>
  <si>
    <t>LAD Tautas tērpu iegāde Ogres novada Ķeipenes tautas nama deju kol.</t>
  </si>
  <si>
    <t>08.310</t>
  </si>
  <si>
    <t>Televīzija</t>
  </si>
  <si>
    <t>08.330</t>
  </si>
  <si>
    <t>Izdevniecība ( Novada informatīvie izdevumi )</t>
  </si>
  <si>
    <t>09.000</t>
  </si>
  <si>
    <t>Izglītība</t>
  </si>
  <si>
    <t>09.100</t>
  </si>
  <si>
    <t xml:space="preserve">Pirmsskolas izglītība </t>
  </si>
  <si>
    <t>09.10001</t>
  </si>
  <si>
    <t>PII  "Sprīdītis"</t>
  </si>
  <si>
    <t>09.10002</t>
  </si>
  <si>
    <t>PII  "Cīrulītis"</t>
  </si>
  <si>
    <t>09.10003</t>
  </si>
  <si>
    <t>PII  "Dzīpariņš"</t>
  </si>
  <si>
    <t>09.10004</t>
  </si>
  <si>
    <t>PII  "Zelta sietiņš"</t>
  </si>
  <si>
    <t>09.10005</t>
  </si>
  <si>
    <t>PII  "Saulīte"</t>
  </si>
  <si>
    <t>09.10006</t>
  </si>
  <si>
    <t>PII " Ābelīte"</t>
  </si>
  <si>
    <t>09.10007</t>
  </si>
  <si>
    <t>PII " Strautiņš"</t>
  </si>
  <si>
    <t>09.10008</t>
  </si>
  <si>
    <t>PII "Riekstiņš"</t>
  </si>
  <si>
    <t>09.10009</t>
  </si>
  <si>
    <t>PII "Taurenītis"</t>
  </si>
  <si>
    <t>09.10010</t>
  </si>
  <si>
    <t>Finansējums bērniem, kuri apmeklē privātās pirmsskolas izglītūibas iestādes</t>
  </si>
  <si>
    <t>09.211</t>
  </si>
  <si>
    <t>Sākumskolas (ISCED-97 1. līmenis)</t>
  </si>
  <si>
    <t>09.219</t>
  </si>
  <si>
    <t>Vispārējās izglītības mācību iestāžu izdevumi (ISCED-97 1.- 3. līmenis)</t>
  </si>
  <si>
    <t>09.21901</t>
  </si>
  <si>
    <t>Ogres 1. vidusskola</t>
  </si>
  <si>
    <t>09.21902</t>
  </si>
  <si>
    <t>Ogres ģimnāzija</t>
  </si>
  <si>
    <t>09.21903</t>
  </si>
  <si>
    <t>Jaunogres vidusskola</t>
  </si>
  <si>
    <t>09.21904</t>
  </si>
  <si>
    <t>Ogresgala pamatskola</t>
  </si>
  <si>
    <t>09.21905</t>
  </si>
  <si>
    <t xml:space="preserve">Ķeipenes pamatskola </t>
  </si>
  <si>
    <t>09.21906</t>
  </si>
  <si>
    <t>Madlienas vidusskola</t>
  </si>
  <si>
    <t>09.21907</t>
  </si>
  <si>
    <t>Taurupes vidusskola</t>
  </si>
  <si>
    <t>09.21908</t>
  </si>
  <si>
    <t>Suntažu vidusskola</t>
  </si>
  <si>
    <t>09.21909</t>
  </si>
  <si>
    <t>Lauberes pamatskola</t>
  </si>
  <si>
    <t>09.21910</t>
  </si>
  <si>
    <t>Suntažu sanatorijas internātpamatskola</t>
  </si>
  <si>
    <t>09.510</t>
  </si>
  <si>
    <t>Interešu un profesionālās ievirzes izglītība</t>
  </si>
  <si>
    <t>09.5101</t>
  </si>
  <si>
    <t>Sporta centrs</t>
  </si>
  <si>
    <t>09.5102</t>
  </si>
  <si>
    <t>Basketbola skola</t>
  </si>
  <si>
    <t>09.5103</t>
  </si>
  <si>
    <t>Mūzikas skola</t>
  </si>
  <si>
    <t>09.5104</t>
  </si>
  <si>
    <t>Mākslas skola</t>
  </si>
  <si>
    <t>09.5105</t>
  </si>
  <si>
    <t>Bērnu un jauniešu centrs</t>
  </si>
  <si>
    <t>09.5106</t>
  </si>
  <si>
    <t>Madlienas mūzikas un mākslas skola</t>
  </si>
  <si>
    <t>09.520</t>
  </si>
  <si>
    <t>Pedagogu profesionālās meistarības pilnveidošana</t>
  </si>
  <si>
    <t>09.5201</t>
  </si>
  <si>
    <t>ESF proj. Pedagogu konkurētspējas veicināšanai</t>
  </si>
  <si>
    <t>09.5202</t>
  </si>
  <si>
    <t>Atbalsts vispārējās izglītības pedagogu nodrošin.prioritārajos mācību priekšmetos</t>
  </si>
  <si>
    <t>09.600</t>
  </si>
  <si>
    <t>Izglītības papildu pakalpojumi</t>
  </si>
  <si>
    <t>09.810</t>
  </si>
  <si>
    <t>Pārējā izglītības vadība (Izglītības un sporta pārvalde)</t>
  </si>
  <si>
    <t>09.820</t>
  </si>
  <si>
    <t>Pārējā citur neklasificētā izglītība (izglītības projektu realizācija)</t>
  </si>
  <si>
    <t>09.82001</t>
  </si>
  <si>
    <t>Projekts "Comenius Regio projekts"</t>
  </si>
  <si>
    <t>09.82002</t>
  </si>
  <si>
    <t>09.82003</t>
  </si>
  <si>
    <t>09.82004</t>
  </si>
  <si>
    <t>09.82005</t>
  </si>
  <si>
    <t>09.82006</t>
  </si>
  <si>
    <t>09.82007</t>
  </si>
  <si>
    <t>Projekts Skolēnu autobusi (Šveice)</t>
  </si>
  <si>
    <t>09.82008</t>
  </si>
  <si>
    <t>Projekts Skolēnu autobusi (Soc.droš.tīkls)</t>
  </si>
  <si>
    <t>09.82009</t>
  </si>
  <si>
    <t>Projekts "Jaunie pētnieki" -  Jaunogres vidusskola</t>
  </si>
  <si>
    <t>09.82010</t>
  </si>
  <si>
    <t>09.82011</t>
  </si>
  <si>
    <t>09.82012</t>
  </si>
  <si>
    <t>Realizētie projekti</t>
  </si>
  <si>
    <t>10.400</t>
  </si>
  <si>
    <t>Atbalsts ģimenēm ar bērniem (Bāriņtiesas)</t>
  </si>
  <si>
    <t>10.500</t>
  </si>
  <si>
    <t>Atbalsts bezdarba gadījumā</t>
  </si>
  <si>
    <t>10.600</t>
  </si>
  <si>
    <t>Mājokļa atbalsts</t>
  </si>
  <si>
    <t>Pārējais citur neklasificēts atbalsts sociāli atstumtām personām</t>
  </si>
  <si>
    <t>10.70001</t>
  </si>
  <si>
    <t xml:space="preserve">Sociālais dienests </t>
  </si>
  <si>
    <t>10.70002</t>
  </si>
  <si>
    <t>Pabalsts maznodrošinātām ģimenēm</t>
  </si>
  <si>
    <t>10.70003</t>
  </si>
  <si>
    <t>Soc.dienas centra telpu uzturēšanai</t>
  </si>
  <si>
    <t>10.70004</t>
  </si>
  <si>
    <t>Bērnu nams "Laubere"</t>
  </si>
  <si>
    <t>10.70005</t>
  </si>
  <si>
    <t>Pansionāts "Madliena"</t>
  </si>
  <si>
    <t>10.70006</t>
  </si>
  <si>
    <t>Pensionāru biedrības darbības atbalstam</t>
  </si>
  <si>
    <t>10.70007</t>
  </si>
  <si>
    <t>Invalīdu biedrības Ogres nodaļa</t>
  </si>
  <si>
    <t>10.70008</t>
  </si>
  <si>
    <t>Neredzīgo biedrības Ogres nodaļa</t>
  </si>
  <si>
    <t>10.70009</t>
  </si>
  <si>
    <t>Politiski represēto klubam</t>
  </si>
  <si>
    <t>10.70010</t>
  </si>
  <si>
    <t xml:space="preserve">Sabiedriskās organizācijas </t>
  </si>
  <si>
    <t>10.70011</t>
  </si>
  <si>
    <t>Latvijas nacionālo karavīru biedrība</t>
  </si>
  <si>
    <t>10.70012</t>
  </si>
  <si>
    <t>Ogres novada Sarkanais Krusts</t>
  </si>
  <si>
    <t>Kopā izdevumi:</t>
  </si>
  <si>
    <t>F55 01 00 11</t>
  </si>
  <si>
    <t>SIA " Ogres slimnīca"  kapitāldaļu palielināšanai</t>
  </si>
  <si>
    <t>Līdzekļu atlikums uz gada beigām (Kases apgrozāmie līdzekļi )</t>
  </si>
  <si>
    <t>01.830    7230</t>
  </si>
  <si>
    <t>Pašvaldību  uzturēšanas izdevumu transferti padotības iestādēm</t>
  </si>
  <si>
    <t>Darba devēja valsts sociālās apdrošināšanas obligātās iemaksas, sociālā rakstura pabalsti un kompensācijas</t>
  </si>
  <si>
    <t>Preces un pakalpojumi</t>
  </si>
  <si>
    <t>Mācību, darba un dienesta komandējumi, dienesta, darba braucieni</t>
  </si>
  <si>
    <t>Pakalpojumi</t>
  </si>
  <si>
    <t>Krājumi,materiāli,energoresursi,prece,biroja preces un inventārs, ko neuzskaita  5000. kodā</t>
  </si>
  <si>
    <t>Izdevumi periodikas iegādei</t>
  </si>
  <si>
    <t>Pakalpojumi, kurus budžeta iestādes apmaksā noteikto funkciju ietvaros, kas nav iestādes administratīvie izdevumi</t>
  </si>
  <si>
    <t>Subsīdijas un dotācijas komersantiem, biedrībām un nodibinājumiem</t>
  </si>
  <si>
    <t>Procentu maksājumi iekšzemes kredītiestādēm</t>
  </si>
  <si>
    <t xml:space="preserve">Pārējie procentu maksājumi </t>
  </si>
  <si>
    <t>Nemateriālie ieguldījumi</t>
  </si>
  <si>
    <t>Pamatlīdzekļi</t>
  </si>
  <si>
    <t xml:space="preserve">Sociālie pabalsti naudā </t>
  </si>
  <si>
    <t>Sociālie pabalsti natūrā</t>
  </si>
  <si>
    <t>Pārējie maksājumi iedzīvotājiem natūrā un kompensācijas</t>
  </si>
  <si>
    <t>Pašvaldību uzturēšanas izdevumu transferti</t>
  </si>
  <si>
    <t>Zaudējumi no valūtas konta svārstībām</t>
  </si>
  <si>
    <t>Pārējie iepriekš neuzskaitītie budž. izdevumi</t>
  </si>
  <si>
    <t>Pašv.kap.izdev.transferti uz valsts budžetu</t>
  </si>
  <si>
    <t xml:space="preserve"> IZDEVUMI KOPĀ</t>
  </si>
  <si>
    <t>Budžeta  atlikums uz  gada sākumu</t>
  </si>
  <si>
    <t>mājokļu apsaimniekošana</t>
  </si>
  <si>
    <t>siltumapgāde</t>
  </si>
  <si>
    <t>kapu saimniecība</t>
  </si>
  <si>
    <t>Proj. Ogres  apgaismojuma infrastruktūra</t>
  </si>
  <si>
    <t>Projekts "KNHM"</t>
  </si>
  <si>
    <t>Projekts "Veidojam vidi ap mums (Ogrē, Ogresgalā, Krapē, Mazozolos, Taurupē)"</t>
  </si>
  <si>
    <t>Īpašumu uzmērīšanai un reģistrēšanai Zemesgrāmatā</t>
  </si>
  <si>
    <t>Nevalstisko org.projektu atbalstam</t>
  </si>
  <si>
    <t>Saimniecības nodaļa</t>
  </si>
  <si>
    <t>Komandas vai individuālu sacensību dalībnieku atbalstam</t>
  </si>
  <si>
    <t>Sporta pasākumu rīkošanai</t>
  </si>
  <si>
    <t xml:space="preserve">Bibliotēkas </t>
  </si>
  <si>
    <t>Muzeji un izstādes</t>
  </si>
  <si>
    <t>Gaidu un skautu muzejs</t>
  </si>
  <si>
    <t xml:space="preserve">PA " Vēstures un mākslas muzejs" </t>
  </si>
  <si>
    <t>Kultūras centri, nami</t>
  </si>
  <si>
    <t>Finansējums PA "Ogres kultūras centrs"</t>
  </si>
  <si>
    <t>Pilsētas dekorēšana svētkiem</t>
  </si>
  <si>
    <t>Pensionēto izglītības darbinieku pasāk.</t>
  </si>
  <si>
    <t>Dalībai dziesmu un deju svētkos</t>
  </si>
  <si>
    <t xml:space="preserve">Projekts "Izglītības iestāžu informatizācija" </t>
  </si>
  <si>
    <t>Projekts "Comenius " - Ģimnāzija</t>
  </si>
  <si>
    <t>Projekts "Comenius " - Madlienas vidussk.</t>
  </si>
  <si>
    <t>Projekts "Comenius " - 1.vidusskola</t>
  </si>
  <si>
    <t>Projekts "Grundtvig " - 1.vidusskola</t>
  </si>
  <si>
    <t>Projekts "Comenius " - Suntažu vidussk.</t>
  </si>
  <si>
    <t>Projekts "Comenius " - Suntažu internātsk.</t>
  </si>
  <si>
    <t>Budžeta iestāžu nodokļu, nodevu un naudas sodu maksājumi</t>
  </si>
  <si>
    <t>08.1004</t>
  </si>
  <si>
    <t>Peldbaseins "Neptūns"</t>
  </si>
  <si>
    <t>Projekta R.A.D.I. īstenošana</t>
  </si>
  <si>
    <t>Budžeta plāns, EUR</t>
  </si>
  <si>
    <t>08.29011</t>
  </si>
  <si>
    <t>Ogres novada pašvaldības aģentūras "Ogres komunikācijas" direktora p.i. A.Robežnieks</t>
  </si>
  <si>
    <t>F22010000 AS</t>
  </si>
  <si>
    <t>Pieprasījuma nogoldījumu atlikums gada sākumā</t>
  </si>
  <si>
    <t>Ogres novada pašvaldības aģentūras "Ogres komunikācijas" 2021.gada budžeta ieņēmumi</t>
  </si>
  <si>
    <t>Ogres novada pašvaldības aģentūras "Ogres komunikācijas" 2021. gada budžeta  izdevumi atbilstoši funkcionālajām kategorijām</t>
  </si>
  <si>
    <t>Ogres novada pašvaldības aģentūras "Ogres komunikācijas" 2021. gada budžeta  izdevumi atbilstoši ekonomiskajām kategorijām</t>
  </si>
  <si>
    <t>Pielikums Pielikumam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</si>
</sst>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3" fillId="0" borderId="0"/>
    <xf numFmtId="0" fontId="3" fillId="0" borderId="0"/>
  </cellStyleXfs>
  <cellXfs count="115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/>
    <xf numFmtId="0" fontId="5" fillId="0" borderId="3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8" fillId="0" borderId="5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wrapText="1"/>
    </xf>
    <xf numFmtId="0" fontId="8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3" fontId="5" fillId="0" borderId="3" xfId="0" applyNumberFormat="1" applyFont="1" applyFill="1" applyBorder="1" applyAlignment="1">
      <alignment wrapText="1"/>
    </xf>
    <xf numFmtId="0" fontId="8" fillId="0" borderId="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 applyProtection="1">
      <alignment horizontal="center" wrapText="1"/>
    </xf>
    <xf numFmtId="3" fontId="8" fillId="0" borderId="8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right"/>
    </xf>
    <xf numFmtId="0" fontId="4" fillId="0" borderId="0" xfId="3" applyFont="1" applyFill="1" applyBorder="1" applyAlignment="1"/>
    <xf numFmtId="3" fontId="8" fillId="0" borderId="1" xfId="0" applyNumberFormat="1" applyFont="1" applyFill="1" applyBorder="1" applyAlignment="1"/>
    <xf numFmtId="49" fontId="8" fillId="0" borderId="0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49" fontId="8" fillId="0" borderId="1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Border="1" applyAlignment="1">
      <alignment horizontal="right" wrapText="1"/>
    </xf>
    <xf numFmtId="3" fontId="8" fillId="0" borderId="0" xfId="3" applyNumberFormat="1" applyFont="1" applyFill="1" applyBorder="1" applyAlignment="1">
      <alignment horizontal="right"/>
    </xf>
    <xf numFmtId="3" fontId="8" fillId="0" borderId="0" xfId="3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>
      <alignment wrapText="1"/>
    </xf>
    <xf numFmtId="0" fontId="7" fillId="0" borderId="0" xfId="0" applyFont="1" applyFill="1" applyAlignment="1"/>
    <xf numFmtId="3" fontId="7" fillId="0" borderId="0" xfId="0" applyNumberFormat="1" applyFont="1" applyFill="1" applyAlignment="1"/>
    <xf numFmtId="0" fontId="8" fillId="0" borderId="0" xfId="0" applyFont="1" applyFill="1" applyAlignment="1"/>
    <xf numFmtId="3" fontId="5" fillId="0" borderId="3" xfId="0" applyNumberFormat="1" applyFont="1" applyFill="1" applyBorder="1" applyAlignment="1"/>
    <xf numFmtId="3" fontId="8" fillId="0" borderId="5" xfId="0" applyNumberFormat="1" applyFont="1" applyFill="1" applyBorder="1" applyAlignment="1"/>
    <xf numFmtId="3" fontId="8" fillId="0" borderId="8" xfId="0" applyNumberFormat="1" applyFont="1" applyFill="1" applyBorder="1" applyAlignment="1"/>
    <xf numFmtId="0" fontId="8" fillId="0" borderId="5" xfId="0" applyFont="1" applyFill="1" applyBorder="1" applyAlignment="1" applyProtection="1"/>
    <xf numFmtId="0" fontId="5" fillId="0" borderId="1" xfId="0" applyFont="1" applyFill="1" applyBorder="1" applyAlignment="1" applyProtection="1"/>
    <xf numFmtId="0" fontId="8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3" fontId="5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/>
    <xf numFmtId="3" fontId="5" fillId="0" borderId="10" xfId="0" applyNumberFormat="1" applyFont="1" applyFill="1" applyBorder="1" applyAlignment="1"/>
    <xf numFmtId="0" fontId="5" fillId="0" borderId="0" xfId="0" applyFont="1" applyFill="1" applyAlignment="1"/>
    <xf numFmtId="3" fontId="5" fillId="0" borderId="8" xfId="0" applyNumberFormat="1" applyFont="1" applyFill="1" applyBorder="1" applyAlignment="1"/>
    <xf numFmtId="0" fontId="5" fillId="0" borderId="5" xfId="0" applyFont="1" applyFill="1" applyBorder="1" applyAlignment="1"/>
    <xf numFmtId="0" fontId="8" fillId="0" borderId="5" xfId="0" applyFont="1" applyFill="1" applyBorder="1" applyAlignment="1"/>
    <xf numFmtId="3" fontId="5" fillId="0" borderId="5" xfId="0" applyNumberFormat="1" applyFont="1" applyFill="1" applyBorder="1" applyAlignment="1"/>
    <xf numFmtId="0" fontId="8" fillId="0" borderId="1" xfId="0" applyFont="1" applyFill="1" applyBorder="1" applyAlignment="1"/>
    <xf numFmtId="3" fontId="5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8" fillId="0" borderId="0" xfId="1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right"/>
    </xf>
    <xf numFmtId="49" fontId="5" fillId="0" borderId="10" xfId="0" applyNumberFormat="1" applyFont="1" applyFill="1" applyBorder="1" applyAlignment="1"/>
    <xf numFmtId="49" fontId="5" fillId="0" borderId="5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right"/>
    </xf>
    <xf numFmtId="49" fontId="8" fillId="0" borderId="5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right"/>
    </xf>
    <xf numFmtId="0" fontId="8" fillId="0" borderId="3" xfId="0" applyFont="1" applyFill="1" applyBorder="1" applyAlignment="1"/>
    <xf numFmtId="0" fontId="8" fillId="0" borderId="1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3" fontId="8" fillId="0" borderId="7" xfId="0" applyNumberFormat="1" applyFont="1" applyFill="1" applyBorder="1" applyAlignment="1"/>
    <xf numFmtId="3" fontId="8" fillId="0" borderId="9" xfId="0" applyNumberFormat="1" applyFont="1" applyFill="1" applyBorder="1" applyAlignment="1"/>
    <xf numFmtId="3" fontId="5" fillId="0" borderId="2" xfId="0" applyNumberFormat="1" applyFont="1" applyFill="1" applyBorder="1" applyAlignment="1"/>
    <xf numFmtId="3" fontId="8" fillId="0" borderId="2" xfId="0" applyNumberFormat="1" applyFont="1" applyFill="1" applyBorder="1" applyAlignment="1"/>
    <xf numFmtId="3" fontId="5" fillId="0" borderId="9" xfId="0" applyNumberFormat="1" applyFont="1" applyFill="1" applyBorder="1" applyAlignment="1"/>
    <xf numFmtId="3" fontId="8" fillId="0" borderId="0" xfId="0" applyNumberFormat="1" applyFont="1" applyFill="1" applyAlignment="1"/>
    <xf numFmtId="0" fontId="8" fillId="0" borderId="2" xfId="0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8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left" wrapText="1"/>
    </xf>
    <xf numFmtId="3" fontId="5" fillId="0" borderId="1" xfId="0" applyNumberFormat="1" applyFont="1" applyFill="1" applyBorder="1" applyAlignment="1" applyProtection="1"/>
    <xf numFmtId="0" fontId="8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right"/>
    </xf>
    <xf numFmtId="3" fontId="5" fillId="0" borderId="0" xfId="0" applyNumberFormat="1" applyFont="1" applyFill="1" applyAlignment="1"/>
    <xf numFmtId="3" fontId="7" fillId="0" borderId="0" xfId="0" applyNumberFormat="1" applyFont="1" applyFill="1" applyAlignment="1">
      <alignment horizontal="right" wrapText="1"/>
    </xf>
    <xf numFmtId="0" fontId="9" fillId="0" borderId="0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</cellXfs>
  <cellStyles count="4">
    <cellStyle name="Normal 2 2" xfId="3"/>
    <cellStyle name="Normal 5 2" xfId="2"/>
    <cellStyle name="Normal_2009.g plāns apst" xfId="1"/>
    <cellStyle name="Parasts" xfId="0" builtinId="0" customBuiltin="1"/>
  </cellStyles>
  <dxfs count="0"/>
  <tableStyles count="0" defaultTableStyle="TableStyleMedium9" defaultPivotStyle="PivotStyleLight16"/>
  <colors>
    <mruColors>
      <color rgb="FF00FF00"/>
      <color rgb="FF66FFFF"/>
      <color rgb="FF9999FF"/>
      <color rgb="FFCCCCFF"/>
      <color rgb="FFFF99FF"/>
      <color rgb="FFFF3399"/>
      <color rgb="FF66CCFF"/>
      <color rgb="FFFF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abSelected="1" workbookViewId="0">
      <selection activeCell="H221" sqref="H221"/>
    </sheetView>
  </sheetViews>
  <sheetFormatPr defaultColWidth="9.140625" defaultRowHeight="15" x14ac:dyDescent="0.25"/>
  <cols>
    <col min="1" max="1" width="12.28515625" style="54" customWidth="1"/>
    <col min="2" max="2" width="59.140625" style="32" customWidth="1"/>
    <col min="3" max="3" width="11.7109375" style="55" customWidth="1"/>
    <col min="4" max="5" width="9.140625" style="54" customWidth="1"/>
    <col min="6" max="6" width="10.5703125" style="54" customWidth="1"/>
    <col min="7" max="7" width="9.140625" style="54" customWidth="1"/>
    <col min="8" max="16384" width="9.140625" style="54"/>
  </cols>
  <sheetData>
    <row r="1" spans="1:3" x14ac:dyDescent="0.25">
      <c r="B1" s="112" t="s">
        <v>433</v>
      </c>
    </row>
    <row r="3" spans="1:3" s="56" customFormat="1" ht="31.5" customHeight="1" x14ac:dyDescent="0.2">
      <c r="A3" s="113" t="s">
        <v>430</v>
      </c>
      <c r="B3" s="113"/>
      <c r="C3" s="113"/>
    </row>
    <row r="4" spans="1:3" s="49" customFormat="1" ht="27" customHeight="1" thickBot="1" x14ac:dyDescent="0.25">
      <c r="A4" s="34" t="s">
        <v>31</v>
      </c>
      <c r="B4" s="38" t="s">
        <v>32</v>
      </c>
      <c r="C4" s="39" t="s">
        <v>425</v>
      </c>
    </row>
    <row r="5" spans="1:3" s="56" customFormat="1" ht="13.5" thickBot="1" x14ac:dyDescent="0.25">
      <c r="A5" s="36"/>
      <c r="B5" s="3" t="s">
        <v>33</v>
      </c>
      <c r="C5" s="57"/>
    </row>
    <row r="6" spans="1:3" s="56" customFormat="1" ht="13.5" hidden="1" thickBot="1" x14ac:dyDescent="0.25">
      <c r="A6" s="35" t="s">
        <v>34</v>
      </c>
      <c r="B6" s="4" t="s">
        <v>35</v>
      </c>
      <c r="C6" s="58"/>
    </row>
    <row r="7" spans="1:3" s="56" customFormat="1" ht="26.25" hidden="1" thickBot="1" x14ac:dyDescent="0.25">
      <c r="A7" s="42" t="s">
        <v>36</v>
      </c>
      <c r="B7" s="5" t="s">
        <v>37</v>
      </c>
      <c r="C7" s="44"/>
    </row>
    <row r="8" spans="1:3" s="56" customFormat="1" ht="26.25" hidden="1" thickBot="1" x14ac:dyDescent="0.25">
      <c r="A8" s="42" t="s">
        <v>38</v>
      </c>
      <c r="B8" s="5" t="s">
        <v>39</v>
      </c>
      <c r="C8" s="44"/>
    </row>
    <row r="9" spans="1:3" s="56" customFormat="1" ht="13.5" hidden="1" thickBot="1" x14ac:dyDescent="0.25">
      <c r="A9" s="85" t="s">
        <v>40</v>
      </c>
      <c r="B9" s="5" t="s">
        <v>41</v>
      </c>
      <c r="C9" s="44"/>
    </row>
    <row r="10" spans="1:3" s="56" customFormat="1" ht="13.5" hidden="1" thickBot="1" x14ac:dyDescent="0.25">
      <c r="A10" s="85" t="s">
        <v>42</v>
      </c>
      <c r="B10" s="5" t="s">
        <v>18</v>
      </c>
      <c r="C10" s="44"/>
    </row>
    <row r="11" spans="1:3" s="56" customFormat="1" ht="13.5" hidden="1" thickBot="1" x14ac:dyDescent="0.25">
      <c r="A11" s="42" t="s">
        <v>43</v>
      </c>
      <c r="B11" s="5" t="s">
        <v>44</v>
      </c>
      <c r="C11" s="44"/>
    </row>
    <row r="12" spans="1:3" s="56" customFormat="1" ht="13.5" hidden="1" thickBot="1" x14ac:dyDescent="0.25">
      <c r="A12" s="42" t="s">
        <v>45</v>
      </c>
      <c r="B12" s="5" t="s">
        <v>46</v>
      </c>
      <c r="C12" s="44"/>
    </row>
    <row r="13" spans="1:3" s="56" customFormat="1" ht="13.5" hidden="1" thickBot="1" x14ac:dyDescent="0.25">
      <c r="A13" s="86" t="s">
        <v>47</v>
      </c>
      <c r="B13" s="37" t="s">
        <v>48</v>
      </c>
      <c r="C13" s="99"/>
    </row>
    <row r="14" spans="1:3" s="56" customFormat="1" ht="13.5" thickBot="1" x14ac:dyDescent="0.25">
      <c r="A14" s="36"/>
      <c r="B14" s="3" t="s">
        <v>0</v>
      </c>
      <c r="C14" s="57">
        <f>SUM(C15:C22)</f>
        <v>200</v>
      </c>
    </row>
    <row r="15" spans="1:3" s="56" customFormat="1" ht="12.75" x14ac:dyDescent="0.2">
      <c r="A15" s="88" t="s">
        <v>49</v>
      </c>
      <c r="B15" s="4" t="s">
        <v>50</v>
      </c>
      <c r="C15" s="58"/>
    </row>
    <row r="16" spans="1:3" s="56" customFormat="1" ht="12.75" x14ac:dyDescent="0.2">
      <c r="A16" s="88" t="s">
        <v>51</v>
      </c>
      <c r="B16" s="4" t="s">
        <v>52</v>
      </c>
      <c r="C16" s="58"/>
    </row>
    <row r="17" spans="1:6" s="56" customFormat="1" ht="12.75" x14ac:dyDescent="0.2">
      <c r="A17" s="42" t="s">
        <v>53</v>
      </c>
      <c r="B17" s="5" t="s">
        <v>54</v>
      </c>
      <c r="C17" s="44">
        <v>200</v>
      </c>
    </row>
    <row r="18" spans="1:6" s="56" customFormat="1" ht="12.75" x14ac:dyDescent="0.2">
      <c r="A18" s="42" t="s">
        <v>55</v>
      </c>
      <c r="B18" s="5" t="s">
        <v>56</v>
      </c>
      <c r="C18" s="44"/>
    </row>
    <row r="19" spans="1:6" s="56" customFormat="1" ht="12.75" x14ac:dyDescent="0.2">
      <c r="A19" s="42" t="s">
        <v>57</v>
      </c>
      <c r="B19" s="5" t="s">
        <v>58</v>
      </c>
      <c r="C19" s="44"/>
    </row>
    <row r="20" spans="1:6" s="56" customFormat="1" ht="12.75" x14ac:dyDescent="0.2">
      <c r="A20" s="42" t="s">
        <v>59</v>
      </c>
      <c r="B20" s="5" t="s">
        <v>60</v>
      </c>
      <c r="C20" s="44"/>
    </row>
    <row r="21" spans="1:6" s="56" customFormat="1" ht="12.75" x14ac:dyDescent="0.2">
      <c r="A21" s="42" t="s">
        <v>61</v>
      </c>
      <c r="B21" s="5" t="s">
        <v>62</v>
      </c>
      <c r="C21" s="44"/>
    </row>
    <row r="22" spans="1:6" s="56" customFormat="1" ht="26.25" thickBot="1" x14ac:dyDescent="0.25">
      <c r="A22" s="95" t="s">
        <v>63</v>
      </c>
      <c r="B22" s="37" t="s">
        <v>64</v>
      </c>
      <c r="C22" s="59"/>
    </row>
    <row r="23" spans="1:6" s="56" customFormat="1" ht="13.5" thickBot="1" x14ac:dyDescent="0.25">
      <c r="A23" s="87" t="s">
        <v>65</v>
      </c>
      <c r="B23" s="3" t="s">
        <v>66</v>
      </c>
      <c r="C23" s="57"/>
    </row>
    <row r="24" spans="1:6" s="56" customFormat="1" ht="12.75" x14ac:dyDescent="0.2">
      <c r="A24" s="76" t="s">
        <v>3</v>
      </c>
      <c r="B24" s="6" t="s">
        <v>4</v>
      </c>
      <c r="C24" s="58"/>
    </row>
    <row r="25" spans="1:6" s="56" customFormat="1" ht="26.25" thickBot="1" x14ac:dyDescent="0.25">
      <c r="A25" s="94" t="s">
        <v>67</v>
      </c>
      <c r="B25" s="24" t="s">
        <v>68</v>
      </c>
      <c r="C25" s="59"/>
    </row>
    <row r="26" spans="1:6" s="67" customFormat="1" ht="13.5" thickBot="1" x14ac:dyDescent="0.25">
      <c r="A26" s="87" t="s">
        <v>69</v>
      </c>
      <c r="B26" s="3" t="s">
        <v>70</v>
      </c>
      <c r="C26" s="66">
        <f>SUM(C27:C29)</f>
        <v>837623</v>
      </c>
      <c r="F26" s="101"/>
    </row>
    <row r="27" spans="1:6" s="56" customFormat="1" ht="25.5" x14ac:dyDescent="0.2">
      <c r="A27" s="88" t="s">
        <v>71</v>
      </c>
      <c r="B27" s="4" t="s">
        <v>72</v>
      </c>
      <c r="C27" s="58"/>
    </row>
    <row r="28" spans="1:6" s="56" customFormat="1" ht="12.75" x14ac:dyDescent="0.2">
      <c r="A28" s="42" t="s">
        <v>73</v>
      </c>
      <c r="B28" s="5" t="s">
        <v>74</v>
      </c>
      <c r="C28" s="44"/>
    </row>
    <row r="29" spans="1:6" s="56" customFormat="1" ht="13.5" thickBot="1" x14ac:dyDescent="0.25">
      <c r="A29" s="102" t="s">
        <v>75</v>
      </c>
      <c r="B29" s="5" t="s">
        <v>76</v>
      </c>
      <c r="C29" s="99">
        <v>837623</v>
      </c>
      <c r="F29" s="101"/>
    </row>
    <row r="30" spans="1:6" s="56" customFormat="1" ht="13.5" thickBot="1" x14ac:dyDescent="0.25">
      <c r="A30" s="87" t="s">
        <v>77</v>
      </c>
      <c r="B30" s="3" t="s">
        <v>78</v>
      </c>
      <c r="C30" s="57">
        <f>SUM(C31,C32,C39)</f>
        <v>2176793</v>
      </c>
    </row>
    <row r="31" spans="1:6" s="56" customFormat="1" ht="12.75" x14ac:dyDescent="0.2">
      <c r="A31" s="88" t="s">
        <v>79</v>
      </c>
      <c r="B31" s="103" t="s">
        <v>80</v>
      </c>
      <c r="C31" s="58"/>
    </row>
    <row r="32" spans="1:6" s="56" customFormat="1" ht="25.5" x14ac:dyDescent="0.2">
      <c r="A32" s="89" t="s">
        <v>5</v>
      </c>
      <c r="B32" s="7" t="s">
        <v>81</v>
      </c>
      <c r="C32" s="46">
        <f>SUM(C33:C38)</f>
        <v>2175793</v>
      </c>
    </row>
    <row r="33" spans="1:6" s="56" customFormat="1" ht="25.5" x14ac:dyDescent="0.2">
      <c r="A33" s="42" t="s">
        <v>82</v>
      </c>
      <c r="B33" s="5" t="s">
        <v>83</v>
      </c>
      <c r="C33" s="46"/>
    </row>
    <row r="34" spans="1:6" s="56" customFormat="1" ht="12.75" x14ac:dyDescent="0.2">
      <c r="A34" s="42" t="s">
        <v>84</v>
      </c>
      <c r="B34" s="5" t="s">
        <v>85</v>
      </c>
      <c r="C34" s="44"/>
    </row>
    <row r="35" spans="1:6" s="56" customFormat="1" ht="12.75" x14ac:dyDescent="0.2">
      <c r="A35" s="42" t="s">
        <v>86</v>
      </c>
      <c r="B35" s="5" t="s">
        <v>87</v>
      </c>
      <c r="C35" s="44"/>
    </row>
    <row r="36" spans="1:6" s="56" customFormat="1" ht="12.75" x14ac:dyDescent="0.2">
      <c r="A36" s="42" t="s">
        <v>88</v>
      </c>
      <c r="B36" s="5" t="s">
        <v>89</v>
      </c>
      <c r="C36" s="44"/>
    </row>
    <row r="37" spans="1:6" s="56" customFormat="1" ht="12.75" x14ac:dyDescent="0.2">
      <c r="A37" s="42" t="s">
        <v>6</v>
      </c>
      <c r="B37" s="5" t="s">
        <v>90</v>
      </c>
      <c r="C37" s="44">
        <v>37476</v>
      </c>
    </row>
    <row r="38" spans="1:6" s="56" customFormat="1" ht="12.75" x14ac:dyDescent="0.2">
      <c r="A38" s="42" t="s">
        <v>91</v>
      </c>
      <c r="B38" s="5" t="s">
        <v>92</v>
      </c>
      <c r="C38" s="44">
        <v>2138317</v>
      </c>
    </row>
    <row r="39" spans="1:6" s="67" customFormat="1" ht="13.5" thickBot="1" x14ac:dyDescent="0.25">
      <c r="A39" s="93" t="s">
        <v>22</v>
      </c>
      <c r="B39" s="13" t="s">
        <v>93</v>
      </c>
      <c r="C39" s="100">
        <v>1000</v>
      </c>
    </row>
    <row r="40" spans="1:6" s="56" customFormat="1" ht="13.5" thickBot="1" x14ac:dyDescent="0.25">
      <c r="A40" s="104"/>
      <c r="B40" s="105" t="s">
        <v>7</v>
      </c>
      <c r="C40" s="106">
        <f>SUM(C5+C14+C23+C26+C30)</f>
        <v>3014616</v>
      </c>
      <c r="D40" s="101"/>
      <c r="E40" s="101"/>
      <c r="F40" s="101"/>
    </row>
    <row r="41" spans="1:6" s="56" customFormat="1" ht="12.75" x14ac:dyDescent="0.2">
      <c r="A41" s="60" t="s">
        <v>94</v>
      </c>
      <c r="B41" s="8" t="s">
        <v>95</v>
      </c>
      <c r="C41" s="58"/>
    </row>
    <row r="42" spans="1:6" s="56" customFormat="1" ht="12.75" x14ac:dyDescent="0.2">
      <c r="A42" s="61"/>
      <c r="B42" s="107" t="s">
        <v>96</v>
      </c>
      <c r="C42" s="108">
        <f>SUM(C40:C41)</f>
        <v>3014616</v>
      </c>
      <c r="F42" s="101"/>
    </row>
    <row r="43" spans="1:6" s="56" customFormat="1" ht="12.75" x14ac:dyDescent="0.2">
      <c r="A43" s="61"/>
      <c r="B43" s="9" t="s">
        <v>393</v>
      </c>
      <c r="C43" s="44">
        <v>1963554</v>
      </c>
    </row>
    <row r="44" spans="1:6" s="56" customFormat="1" ht="12.75" x14ac:dyDescent="0.2">
      <c r="A44" s="62" t="s">
        <v>97</v>
      </c>
      <c r="B44" s="72" t="s">
        <v>98</v>
      </c>
      <c r="C44" s="44"/>
    </row>
    <row r="45" spans="1:6" s="56" customFormat="1" ht="12.75" x14ac:dyDescent="0.2">
      <c r="A45" s="61"/>
      <c r="B45" s="9" t="s">
        <v>99</v>
      </c>
      <c r="C45" s="108">
        <f>SUM(C42:C43)</f>
        <v>4978170</v>
      </c>
      <c r="F45" s="101"/>
    </row>
    <row r="46" spans="1:6" s="56" customFormat="1" ht="12.75" hidden="1" x14ac:dyDescent="0.2">
      <c r="A46" s="63"/>
      <c r="B46" s="10"/>
      <c r="C46" s="64" t="e">
        <f>C45-#REF!</f>
        <v>#REF!</v>
      </c>
    </row>
    <row r="47" spans="1:6" s="56" customFormat="1" ht="12.75" x14ac:dyDescent="0.2">
      <c r="A47" s="63"/>
      <c r="B47" s="10"/>
      <c r="C47" s="64"/>
    </row>
    <row r="48" spans="1:6" s="56" customFormat="1" ht="26.25" customHeight="1" x14ac:dyDescent="0.2">
      <c r="A48" s="114" t="s">
        <v>431</v>
      </c>
      <c r="B48" s="114"/>
      <c r="C48" s="114"/>
    </row>
    <row r="49" spans="1:3" s="49" customFormat="1" ht="26.25" thickBot="1" x14ac:dyDescent="0.25">
      <c r="A49" s="34" t="s">
        <v>31</v>
      </c>
      <c r="B49" s="38" t="s">
        <v>32</v>
      </c>
      <c r="C49" s="39" t="s">
        <v>425</v>
      </c>
    </row>
    <row r="50" spans="1:3" s="56" customFormat="1" ht="13.5" hidden="1" thickBot="1" x14ac:dyDescent="0.25">
      <c r="A50" s="77" t="s">
        <v>100</v>
      </c>
      <c r="B50" s="29" t="s">
        <v>8</v>
      </c>
      <c r="C50" s="66" t="e">
        <f>C51+C52+C54+C55+C58</f>
        <v>#REF!</v>
      </c>
    </row>
    <row r="51" spans="1:3" s="56" customFormat="1" ht="12.75" hidden="1" x14ac:dyDescent="0.2">
      <c r="A51" s="78" t="s">
        <v>101</v>
      </c>
      <c r="B51" s="11" t="s">
        <v>102</v>
      </c>
      <c r="C51" s="58"/>
    </row>
    <row r="52" spans="1:3" s="56" customFormat="1" ht="12.75" hidden="1" x14ac:dyDescent="0.2">
      <c r="A52" s="28" t="s">
        <v>103</v>
      </c>
      <c r="B52" s="7" t="s">
        <v>104</v>
      </c>
      <c r="C52" s="46"/>
    </row>
    <row r="53" spans="1:3" s="56" customFormat="1" ht="12.75" hidden="1" x14ac:dyDescent="0.2">
      <c r="A53" s="48" t="s">
        <v>105</v>
      </c>
      <c r="B53" s="5" t="s">
        <v>106</v>
      </c>
      <c r="C53" s="44"/>
    </row>
    <row r="54" spans="1:3" s="56" customFormat="1" ht="12.75" hidden="1" x14ac:dyDescent="0.2">
      <c r="A54" s="28" t="s">
        <v>107</v>
      </c>
      <c r="B54" s="12" t="s">
        <v>108</v>
      </c>
      <c r="C54" s="44"/>
    </row>
    <row r="55" spans="1:3" s="67" customFormat="1" ht="12.75" hidden="1" x14ac:dyDescent="0.2">
      <c r="A55" s="28" t="s">
        <v>109</v>
      </c>
      <c r="B55" s="12" t="s">
        <v>110</v>
      </c>
      <c r="C55" s="46" t="e">
        <f>#REF!</f>
        <v>#REF!</v>
      </c>
    </row>
    <row r="56" spans="1:3" s="56" customFormat="1" ht="12.75" hidden="1" x14ac:dyDescent="0.2">
      <c r="A56" s="79" t="s">
        <v>111</v>
      </c>
      <c r="B56" s="5" t="s">
        <v>112</v>
      </c>
      <c r="C56" s="44"/>
    </row>
    <row r="57" spans="1:3" s="56" customFormat="1" ht="12.75" hidden="1" x14ac:dyDescent="0.2">
      <c r="A57" s="79" t="s">
        <v>113</v>
      </c>
      <c r="B57" s="5" t="s">
        <v>114</v>
      </c>
      <c r="C57" s="44"/>
    </row>
    <row r="58" spans="1:3" s="67" customFormat="1" ht="13.5" hidden="1" thickBot="1" x14ac:dyDescent="0.25">
      <c r="A58" s="90" t="s">
        <v>115</v>
      </c>
      <c r="B58" s="91" t="s">
        <v>116</v>
      </c>
      <c r="C58" s="68"/>
    </row>
    <row r="59" spans="1:3" s="56" customFormat="1" ht="13.5" hidden="1" thickBot="1" x14ac:dyDescent="0.25">
      <c r="A59" s="80" t="s">
        <v>117</v>
      </c>
      <c r="B59" s="3" t="s">
        <v>23</v>
      </c>
      <c r="C59" s="100"/>
    </row>
    <row r="60" spans="1:3" s="56" customFormat="1" ht="12.75" hidden="1" x14ac:dyDescent="0.2">
      <c r="A60" s="78" t="s">
        <v>118</v>
      </c>
      <c r="B60" s="11" t="s">
        <v>119</v>
      </c>
      <c r="C60" s="58"/>
    </row>
    <row r="61" spans="1:3" s="56" customFormat="1" ht="12.75" hidden="1" x14ac:dyDescent="0.2">
      <c r="A61" s="81" t="s">
        <v>21</v>
      </c>
      <c r="B61" s="14" t="s">
        <v>24</v>
      </c>
      <c r="C61" s="97"/>
    </row>
    <row r="62" spans="1:3" s="67" customFormat="1" ht="26.25" hidden="1" thickBot="1" x14ac:dyDescent="0.25">
      <c r="A62" s="15" t="s">
        <v>120</v>
      </c>
      <c r="B62" s="13" t="s">
        <v>121</v>
      </c>
      <c r="C62" s="98"/>
    </row>
    <row r="63" spans="1:3" s="56" customFormat="1" ht="13.5" thickBot="1" x14ac:dyDescent="0.25">
      <c r="A63" s="80" t="s">
        <v>122</v>
      </c>
      <c r="B63" s="3" t="s">
        <v>10</v>
      </c>
      <c r="C63" s="57">
        <f>SUM(C64,C74:C77,C84,C86,C88)</f>
        <v>119966</v>
      </c>
    </row>
    <row r="64" spans="1:3" s="56" customFormat="1" ht="12.75" hidden="1" x14ac:dyDescent="0.2">
      <c r="A64" s="78" t="s">
        <v>123</v>
      </c>
      <c r="B64" s="69" t="s">
        <v>124</v>
      </c>
      <c r="C64" s="71"/>
    </row>
    <row r="65" spans="1:4" s="56" customFormat="1" ht="12.75" hidden="1" x14ac:dyDescent="0.2">
      <c r="A65" s="82" t="s">
        <v>125</v>
      </c>
      <c r="B65" s="70" t="s">
        <v>126</v>
      </c>
      <c r="C65" s="58"/>
    </row>
    <row r="66" spans="1:4" s="56" customFormat="1" ht="12.75" hidden="1" x14ac:dyDescent="0.2">
      <c r="A66" s="82" t="s">
        <v>127</v>
      </c>
      <c r="B66" s="16" t="s">
        <v>128</v>
      </c>
      <c r="C66" s="58"/>
    </row>
    <row r="67" spans="1:4" s="56" customFormat="1" ht="12.75" hidden="1" x14ac:dyDescent="0.2">
      <c r="A67" s="82" t="s">
        <v>129</v>
      </c>
      <c r="B67" s="16" t="s">
        <v>130</v>
      </c>
      <c r="C67" s="58"/>
    </row>
    <row r="68" spans="1:4" s="56" customFormat="1" ht="38.25" hidden="1" x14ac:dyDescent="0.2">
      <c r="A68" s="82" t="s">
        <v>131</v>
      </c>
      <c r="B68" s="16" t="s">
        <v>132</v>
      </c>
      <c r="C68" s="58"/>
    </row>
    <row r="69" spans="1:4" s="56" customFormat="1" ht="12.75" hidden="1" x14ac:dyDescent="0.2">
      <c r="A69" s="82" t="s">
        <v>133</v>
      </c>
      <c r="B69" s="16" t="s">
        <v>134</v>
      </c>
      <c r="C69" s="58"/>
    </row>
    <row r="70" spans="1:4" s="56" customFormat="1" ht="12.75" hidden="1" x14ac:dyDescent="0.2">
      <c r="A70" s="82" t="s">
        <v>135</v>
      </c>
      <c r="B70" s="17" t="s">
        <v>136</v>
      </c>
      <c r="C70" s="44"/>
    </row>
    <row r="71" spans="1:4" s="56" customFormat="1" ht="12.75" hidden="1" x14ac:dyDescent="0.2">
      <c r="A71" s="82" t="s">
        <v>137</v>
      </c>
      <c r="B71" s="17" t="s">
        <v>138</v>
      </c>
      <c r="C71" s="44"/>
    </row>
    <row r="72" spans="1:4" s="56" customFormat="1" ht="12.75" hidden="1" x14ac:dyDescent="0.2">
      <c r="A72" s="82" t="s">
        <v>139</v>
      </c>
      <c r="B72" s="17" t="s">
        <v>140</v>
      </c>
      <c r="C72" s="44"/>
    </row>
    <row r="73" spans="1:4" s="56" customFormat="1" ht="12.75" hidden="1" x14ac:dyDescent="0.2">
      <c r="A73" s="18"/>
      <c r="B73" s="19" t="s">
        <v>141</v>
      </c>
      <c r="C73" s="44"/>
    </row>
    <row r="74" spans="1:4" s="56" customFormat="1" ht="12.75" hidden="1" x14ac:dyDescent="0.2">
      <c r="A74" s="28" t="s">
        <v>142</v>
      </c>
      <c r="B74" s="7" t="s">
        <v>143</v>
      </c>
      <c r="C74" s="46"/>
    </row>
    <row r="75" spans="1:4" s="56" customFormat="1" ht="12.75" hidden="1" x14ac:dyDescent="0.2">
      <c r="A75" s="78" t="s">
        <v>144</v>
      </c>
      <c r="B75" s="11" t="s">
        <v>145</v>
      </c>
      <c r="C75" s="44"/>
    </row>
    <row r="76" spans="1:4" s="56" customFormat="1" ht="12.75" hidden="1" x14ac:dyDescent="0.2">
      <c r="A76" s="78" t="s">
        <v>146</v>
      </c>
      <c r="B76" s="11" t="s">
        <v>147</v>
      </c>
      <c r="C76" s="44"/>
    </row>
    <row r="77" spans="1:4" s="56" customFormat="1" ht="12.75" x14ac:dyDescent="0.2">
      <c r="A77" s="28" t="s">
        <v>148</v>
      </c>
      <c r="B77" s="7" t="s">
        <v>11</v>
      </c>
      <c r="C77" s="46">
        <f>SUM(C78:C82)</f>
        <v>119966</v>
      </c>
      <c r="D77" s="101"/>
    </row>
    <row r="78" spans="1:4" s="56" customFormat="1" ht="12.75" x14ac:dyDescent="0.2">
      <c r="A78" s="48" t="s">
        <v>149</v>
      </c>
      <c r="B78" s="5" t="s">
        <v>30</v>
      </c>
      <c r="C78" s="44">
        <v>0</v>
      </c>
    </row>
    <row r="79" spans="1:4" s="56" customFormat="1" ht="12.75" hidden="1" x14ac:dyDescent="0.2">
      <c r="A79" s="48" t="s">
        <v>150</v>
      </c>
      <c r="B79" s="17" t="s">
        <v>151</v>
      </c>
      <c r="C79" s="44"/>
    </row>
    <row r="80" spans="1:4" s="56" customFormat="1" ht="12.75" hidden="1" x14ac:dyDescent="0.2">
      <c r="A80" s="48" t="s">
        <v>152</v>
      </c>
      <c r="B80" s="17" t="s">
        <v>153</v>
      </c>
      <c r="C80" s="44"/>
    </row>
    <row r="81" spans="1:5" s="56" customFormat="1" ht="12.75" x14ac:dyDescent="0.2">
      <c r="A81" s="48" t="s">
        <v>154</v>
      </c>
      <c r="B81" s="17" t="s">
        <v>29</v>
      </c>
      <c r="C81" s="44">
        <v>119966</v>
      </c>
    </row>
    <row r="82" spans="1:5" s="56" customFormat="1" ht="25.5" hidden="1" x14ac:dyDescent="0.2">
      <c r="A82" s="48" t="s">
        <v>155</v>
      </c>
      <c r="B82" s="17" t="s">
        <v>156</v>
      </c>
      <c r="C82" s="44"/>
    </row>
    <row r="83" spans="1:5" s="56" customFormat="1" ht="12.75" hidden="1" x14ac:dyDescent="0.2">
      <c r="A83" s="48"/>
      <c r="B83" s="17" t="s">
        <v>157</v>
      </c>
      <c r="C83" s="44"/>
    </row>
    <row r="84" spans="1:5" s="56" customFormat="1" ht="12.75" hidden="1" x14ac:dyDescent="0.2">
      <c r="A84" s="28" t="s">
        <v>158</v>
      </c>
      <c r="B84" s="12" t="s">
        <v>159</v>
      </c>
      <c r="C84" s="46"/>
    </row>
    <row r="85" spans="1:5" s="56" customFormat="1" ht="12.75" hidden="1" x14ac:dyDescent="0.2">
      <c r="A85" s="48" t="s">
        <v>160</v>
      </c>
      <c r="B85" s="5" t="s">
        <v>161</v>
      </c>
      <c r="C85" s="46"/>
    </row>
    <row r="86" spans="1:5" s="56" customFormat="1" ht="12.75" hidden="1" x14ac:dyDescent="0.2">
      <c r="A86" s="28" t="s">
        <v>162</v>
      </c>
      <c r="B86" s="12" t="s">
        <v>163</v>
      </c>
      <c r="C86" s="46"/>
    </row>
    <row r="87" spans="1:5" s="56" customFormat="1" ht="12.75" hidden="1" x14ac:dyDescent="0.2">
      <c r="A87" s="48" t="s">
        <v>164</v>
      </c>
      <c r="B87" s="9" t="s">
        <v>165</v>
      </c>
      <c r="C87" s="44"/>
    </row>
    <row r="88" spans="1:5" s="56" customFormat="1" ht="13.5" thickBot="1" x14ac:dyDescent="0.25">
      <c r="A88" s="83" t="s">
        <v>166</v>
      </c>
      <c r="B88" s="19" t="s">
        <v>167</v>
      </c>
      <c r="C88" s="99"/>
    </row>
    <row r="89" spans="1:5" s="56" customFormat="1" ht="13.5" thickBot="1" x14ac:dyDescent="0.25">
      <c r="A89" s="80" t="s">
        <v>168</v>
      </c>
      <c r="B89" s="25" t="s">
        <v>12</v>
      </c>
      <c r="C89" s="57">
        <f>C90+C95+C99+C102</f>
        <v>448487</v>
      </c>
      <c r="D89" s="101"/>
    </row>
    <row r="90" spans="1:5" s="67" customFormat="1" ht="12.75" x14ac:dyDescent="0.2">
      <c r="A90" s="78" t="s">
        <v>169</v>
      </c>
      <c r="B90" s="20" t="s">
        <v>13</v>
      </c>
      <c r="C90" s="71">
        <f>SUM(C91:C94)</f>
        <v>86836</v>
      </c>
    </row>
    <row r="91" spans="1:5" s="56" customFormat="1" ht="12.75" x14ac:dyDescent="0.2">
      <c r="A91" s="48" t="s">
        <v>170</v>
      </c>
      <c r="B91" s="5" t="s">
        <v>171</v>
      </c>
      <c r="C91" s="44">
        <v>86836</v>
      </c>
      <c r="D91" s="101"/>
    </row>
    <row r="92" spans="1:5" s="56" customFormat="1" ht="12.75" hidden="1" x14ac:dyDescent="0.2">
      <c r="A92" s="48" t="s">
        <v>172</v>
      </c>
      <c r="B92" s="17" t="s">
        <v>173</v>
      </c>
      <c r="C92" s="44"/>
    </row>
    <row r="93" spans="1:5" s="56" customFormat="1" ht="12.75" hidden="1" x14ac:dyDescent="0.2">
      <c r="A93" s="48" t="s">
        <v>174</v>
      </c>
      <c r="B93" s="17" t="s">
        <v>175</v>
      </c>
      <c r="C93" s="44"/>
    </row>
    <row r="94" spans="1:5" s="56" customFormat="1" ht="25.5" hidden="1" x14ac:dyDescent="0.2">
      <c r="A94" s="48" t="s">
        <v>176</v>
      </c>
      <c r="B94" s="17" t="s">
        <v>177</v>
      </c>
      <c r="C94" s="44"/>
    </row>
    <row r="95" spans="1:5" s="67" customFormat="1" ht="12.75" x14ac:dyDescent="0.2">
      <c r="A95" s="28" t="s">
        <v>178</v>
      </c>
      <c r="B95" s="12" t="s">
        <v>14</v>
      </c>
      <c r="C95" s="46">
        <f>SUM(C96:C98)</f>
        <v>361651</v>
      </c>
    </row>
    <row r="96" spans="1:5" s="56" customFormat="1" ht="12.75" x14ac:dyDescent="0.2">
      <c r="A96" s="48" t="s">
        <v>179</v>
      </c>
      <c r="B96" s="17" t="s">
        <v>180</v>
      </c>
      <c r="C96" s="44">
        <v>28808</v>
      </c>
      <c r="D96" s="101"/>
      <c r="E96" s="101"/>
    </row>
    <row r="97" spans="1:6" s="56" customFormat="1" ht="12.75" x14ac:dyDescent="0.2">
      <c r="A97" s="48" t="s">
        <v>181</v>
      </c>
      <c r="B97" s="17" t="s">
        <v>182</v>
      </c>
      <c r="C97" s="44">
        <v>332843</v>
      </c>
    </row>
    <row r="98" spans="1:6" s="56" customFormat="1" ht="12.75" hidden="1" x14ac:dyDescent="0.2">
      <c r="A98" s="48" t="s">
        <v>183</v>
      </c>
      <c r="B98" s="17" t="s">
        <v>184</v>
      </c>
      <c r="C98" s="44"/>
    </row>
    <row r="99" spans="1:6" s="67" customFormat="1" ht="12.75" x14ac:dyDescent="0.2">
      <c r="A99" s="28" t="s">
        <v>185</v>
      </c>
      <c r="B99" s="12" t="s">
        <v>186</v>
      </c>
      <c r="C99" s="46"/>
    </row>
    <row r="100" spans="1:6" s="56" customFormat="1" ht="12.75" hidden="1" x14ac:dyDescent="0.2">
      <c r="A100" s="48" t="s">
        <v>187</v>
      </c>
      <c r="B100" s="21" t="s">
        <v>188</v>
      </c>
      <c r="C100" s="58"/>
    </row>
    <row r="101" spans="1:6" s="56" customFormat="1" ht="12.75" hidden="1" x14ac:dyDescent="0.2">
      <c r="A101" s="48" t="s">
        <v>189</v>
      </c>
      <c r="B101" s="5" t="s">
        <v>190</v>
      </c>
      <c r="C101" s="58"/>
    </row>
    <row r="102" spans="1:6" s="67" customFormat="1" ht="13.5" thickBot="1" x14ac:dyDescent="0.25">
      <c r="A102" s="78" t="s">
        <v>191</v>
      </c>
      <c r="B102" s="20" t="s">
        <v>192</v>
      </c>
      <c r="C102" s="100"/>
    </row>
    <row r="103" spans="1:6" s="56" customFormat="1" ht="13.5" thickBot="1" x14ac:dyDescent="0.25">
      <c r="A103" s="80" t="s">
        <v>193</v>
      </c>
      <c r="B103" s="25" t="s">
        <v>15</v>
      </c>
      <c r="C103" s="57">
        <f>SUM(C104:C109)</f>
        <v>2341530</v>
      </c>
      <c r="D103" s="101"/>
      <c r="E103" s="101"/>
      <c r="F103" s="101"/>
    </row>
    <row r="104" spans="1:6" s="67" customFormat="1" ht="12.75" x14ac:dyDescent="0.2">
      <c r="A104" s="78" t="s">
        <v>194</v>
      </c>
      <c r="B104" s="20" t="s">
        <v>195</v>
      </c>
      <c r="C104" s="71"/>
    </row>
    <row r="105" spans="1:6" s="67" customFormat="1" ht="12.75" x14ac:dyDescent="0.2">
      <c r="A105" s="28" t="s">
        <v>196</v>
      </c>
      <c r="B105" s="12" t="s">
        <v>197</v>
      </c>
      <c r="C105" s="46"/>
    </row>
    <row r="106" spans="1:6" s="67" customFormat="1" ht="12.75" x14ac:dyDescent="0.2">
      <c r="A106" s="28" t="s">
        <v>198</v>
      </c>
      <c r="B106" s="12" t="s">
        <v>16</v>
      </c>
      <c r="C106" s="46">
        <v>249745</v>
      </c>
    </row>
    <row r="107" spans="1:6" s="56" customFormat="1" ht="12.75" hidden="1" x14ac:dyDescent="0.2">
      <c r="A107" s="48" t="s">
        <v>199</v>
      </c>
      <c r="B107" s="17" t="s">
        <v>200</v>
      </c>
      <c r="C107" s="44"/>
    </row>
    <row r="108" spans="1:6" s="67" customFormat="1" ht="12.75" x14ac:dyDescent="0.2">
      <c r="A108" s="28" t="s">
        <v>2</v>
      </c>
      <c r="B108" s="12" t="s">
        <v>201</v>
      </c>
      <c r="C108" s="46">
        <v>0</v>
      </c>
    </row>
    <row r="109" spans="1:6" s="56" customFormat="1" ht="25.5" x14ac:dyDescent="0.2">
      <c r="A109" s="28" t="s">
        <v>202</v>
      </c>
      <c r="B109" s="12" t="s">
        <v>17</v>
      </c>
      <c r="C109" s="46">
        <f>SUM(C110:C119)</f>
        <v>2091785</v>
      </c>
      <c r="D109" s="101"/>
      <c r="E109" s="101"/>
      <c r="F109" s="101"/>
    </row>
    <row r="110" spans="1:6" s="56" customFormat="1" ht="12.75" x14ac:dyDescent="0.2">
      <c r="A110" s="48" t="s">
        <v>203</v>
      </c>
      <c r="B110" s="17" t="s">
        <v>394</v>
      </c>
      <c r="C110" s="44">
        <v>2074238</v>
      </c>
      <c r="F110" s="101"/>
    </row>
    <row r="111" spans="1:6" s="56" customFormat="1" ht="12.75" hidden="1" x14ac:dyDescent="0.2">
      <c r="A111" s="48" t="s">
        <v>204</v>
      </c>
      <c r="B111" s="17" t="s">
        <v>395</v>
      </c>
      <c r="C111" s="44"/>
    </row>
    <row r="112" spans="1:6" s="56" customFormat="1" ht="13.5" thickBot="1" x14ac:dyDescent="0.25">
      <c r="A112" s="48" t="s">
        <v>205</v>
      </c>
      <c r="B112" s="17" t="s">
        <v>396</v>
      </c>
      <c r="C112" s="44">
        <v>17547</v>
      </c>
      <c r="E112" s="101"/>
    </row>
    <row r="113" spans="1:4" s="56" customFormat="1" ht="12.75" hidden="1" x14ac:dyDescent="0.2">
      <c r="A113" s="48" t="s">
        <v>206</v>
      </c>
      <c r="B113" s="17" t="s">
        <v>397</v>
      </c>
      <c r="C113" s="44"/>
    </row>
    <row r="114" spans="1:4" s="56" customFormat="1" ht="12.75" hidden="1" x14ac:dyDescent="0.2">
      <c r="A114" s="48" t="s">
        <v>207</v>
      </c>
      <c r="B114" s="17" t="s">
        <v>398</v>
      </c>
      <c r="C114" s="44"/>
    </row>
    <row r="115" spans="1:4" s="56" customFormat="1" ht="28.5" hidden="1" customHeight="1" x14ac:dyDescent="0.2">
      <c r="A115" s="48" t="s">
        <v>208</v>
      </c>
      <c r="B115" s="5" t="s">
        <v>399</v>
      </c>
      <c r="C115" s="44"/>
    </row>
    <row r="116" spans="1:4" s="56" customFormat="1" ht="12.75" hidden="1" x14ac:dyDescent="0.2">
      <c r="A116" s="48" t="s">
        <v>209</v>
      </c>
      <c r="B116" s="16" t="s">
        <v>400</v>
      </c>
      <c r="C116" s="44"/>
    </row>
    <row r="117" spans="1:4" s="56" customFormat="1" ht="12.75" hidden="1" x14ac:dyDescent="0.2">
      <c r="A117" s="48" t="s">
        <v>210</v>
      </c>
      <c r="B117" s="22" t="s">
        <v>26</v>
      </c>
      <c r="C117" s="44"/>
    </row>
    <row r="118" spans="1:4" s="56" customFormat="1" ht="12.75" hidden="1" x14ac:dyDescent="0.2">
      <c r="A118" s="48" t="s">
        <v>211</v>
      </c>
      <c r="B118" s="17" t="s">
        <v>401</v>
      </c>
      <c r="C118" s="44"/>
    </row>
    <row r="119" spans="1:4" s="56" customFormat="1" ht="13.5" hidden="1" thickBot="1" x14ac:dyDescent="0.25">
      <c r="A119" s="48" t="s">
        <v>212</v>
      </c>
      <c r="B119" s="23" t="s">
        <v>402</v>
      </c>
      <c r="C119" s="97"/>
    </row>
    <row r="120" spans="1:4" s="56" customFormat="1" ht="13.5" hidden="1" thickBot="1" x14ac:dyDescent="0.25">
      <c r="A120" s="80" t="s">
        <v>27</v>
      </c>
      <c r="B120" s="3" t="s">
        <v>28</v>
      </c>
      <c r="C120" s="57"/>
    </row>
    <row r="121" spans="1:4" s="67" customFormat="1" ht="13.5" hidden="1" thickBot="1" x14ac:dyDescent="0.25">
      <c r="A121" s="78" t="s">
        <v>25</v>
      </c>
      <c r="B121" s="11" t="s">
        <v>213</v>
      </c>
      <c r="C121" s="71"/>
    </row>
    <row r="122" spans="1:4" s="56" customFormat="1" ht="13.5" hidden="1" thickBot="1" x14ac:dyDescent="0.25">
      <c r="A122" s="48" t="s">
        <v>214</v>
      </c>
      <c r="B122" s="5"/>
      <c r="C122" s="99"/>
    </row>
    <row r="123" spans="1:4" s="56" customFormat="1" ht="13.5" hidden="1" thickBot="1" x14ac:dyDescent="0.25">
      <c r="A123" s="83" t="s">
        <v>215</v>
      </c>
      <c r="B123" s="24" t="s">
        <v>216</v>
      </c>
      <c r="C123" s="97"/>
    </row>
    <row r="124" spans="1:4" s="56" customFormat="1" ht="13.5" thickBot="1" x14ac:dyDescent="0.25">
      <c r="A124" s="80" t="s">
        <v>217</v>
      </c>
      <c r="B124" s="3" t="s">
        <v>218</v>
      </c>
      <c r="C124" s="57">
        <f>C125+C129+C136+C144+C145</f>
        <v>345453</v>
      </c>
      <c r="D124" s="101"/>
    </row>
    <row r="125" spans="1:4" s="56" customFormat="1" ht="12.75" x14ac:dyDescent="0.2">
      <c r="A125" s="78" t="s">
        <v>219</v>
      </c>
      <c r="B125" s="11" t="s">
        <v>220</v>
      </c>
      <c r="C125" s="58">
        <f>C128</f>
        <v>345453</v>
      </c>
    </row>
    <row r="126" spans="1:4" s="56" customFormat="1" ht="12.75" hidden="1" x14ac:dyDescent="0.2">
      <c r="A126" s="48" t="s">
        <v>221</v>
      </c>
      <c r="B126" s="5" t="s">
        <v>404</v>
      </c>
      <c r="C126" s="44"/>
    </row>
    <row r="127" spans="1:4" s="56" customFormat="1" ht="12.75" hidden="1" x14ac:dyDescent="0.2">
      <c r="A127" s="48" t="s">
        <v>222</v>
      </c>
      <c r="B127" s="5" t="s">
        <v>403</v>
      </c>
      <c r="C127" s="44"/>
    </row>
    <row r="128" spans="1:4" s="56" customFormat="1" ht="13.5" thickBot="1" x14ac:dyDescent="0.25">
      <c r="A128" s="48" t="s">
        <v>422</v>
      </c>
      <c r="B128" s="5" t="s">
        <v>423</v>
      </c>
      <c r="C128" s="44">
        <v>345453</v>
      </c>
    </row>
    <row r="129" spans="1:3" s="56" customFormat="1" ht="13.5" hidden="1" thickBot="1" x14ac:dyDescent="0.25">
      <c r="A129" s="28" t="s">
        <v>223</v>
      </c>
      <c r="B129" s="12" t="s">
        <v>224</v>
      </c>
      <c r="C129" s="46"/>
    </row>
    <row r="130" spans="1:3" s="56" customFormat="1" ht="13.5" hidden="1" thickBot="1" x14ac:dyDescent="0.25">
      <c r="A130" s="48" t="s">
        <v>225</v>
      </c>
      <c r="B130" s="5" t="s">
        <v>405</v>
      </c>
      <c r="C130" s="44"/>
    </row>
    <row r="131" spans="1:3" s="56" customFormat="1" ht="13.5" hidden="1" thickBot="1" x14ac:dyDescent="0.25">
      <c r="A131" s="48" t="s">
        <v>226</v>
      </c>
      <c r="B131" s="5" t="s">
        <v>406</v>
      </c>
      <c r="C131" s="44"/>
    </row>
    <row r="132" spans="1:3" s="56" customFormat="1" ht="13.5" hidden="1" thickBot="1" x14ac:dyDescent="0.25">
      <c r="A132" s="48" t="s">
        <v>227</v>
      </c>
      <c r="B132" s="5" t="s">
        <v>407</v>
      </c>
      <c r="C132" s="44"/>
    </row>
    <row r="133" spans="1:3" s="56" customFormat="1" ht="13.5" hidden="1" thickBot="1" x14ac:dyDescent="0.25">
      <c r="A133" s="48" t="s">
        <v>228</v>
      </c>
      <c r="B133" s="5" t="s">
        <v>408</v>
      </c>
      <c r="C133" s="44"/>
    </row>
    <row r="134" spans="1:3" s="56" customFormat="1" ht="13.5" hidden="1" thickBot="1" x14ac:dyDescent="0.25">
      <c r="A134" s="48" t="s">
        <v>229</v>
      </c>
      <c r="B134" s="5" t="s">
        <v>409</v>
      </c>
      <c r="C134" s="44"/>
    </row>
    <row r="135" spans="1:3" s="56" customFormat="1" ht="13.5" hidden="1" thickBot="1" x14ac:dyDescent="0.25">
      <c r="A135" s="48" t="s">
        <v>229</v>
      </c>
      <c r="B135" s="5" t="s">
        <v>410</v>
      </c>
      <c r="C135" s="44"/>
    </row>
    <row r="136" spans="1:3" s="67" customFormat="1" ht="13.5" hidden="1" thickBot="1" x14ac:dyDescent="0.25">
      <c r="A136" s="28" t="s">
        <v>230</v>
      </c>
      <c r="B136" s="7" t="s">
        <v>231</v>
      </c>
      <c r="C136" s="46"/>
    </row>
    <row r="137" spans="1:3" s="56" customFormat="1" ht="13.5" hidden="1" thickBot="1" x14ac:dyDescent="0.25">
      <c r="A137" s="48" t="s">
        <v>426</v>
      </c>
      <c r="B137" s="2" t="s">
        <v>424</v>
      </c>
      <c r="C137" s="44"/>
    </row>
    <row r="138" spans="1:3" s="56" customFormat="1" ht="13.5" hidden="1" thickBot="1" x14ac:dyDescent="0.25">
      <c r="A138" s="48" t="s">
        <v>232</v>
      </c>
      <c r="B138" s="17" t="s">
        <v>411</v>
      </c>
      <c r="C138" s="44"/>
    </row>
    <row r="139" spans="1:3" s="56" customFormat="1" ht="13.5" hidden="1" thickBot="1" x14ac:dyDescent="0.25">
      <c r="A139" s="48" t="s">
        <v>233</v>
      </c>
      <c r="B139" s="22" t="s">
        <v>412</v>
      </c>
      <c r="C139" s="44"/>
    </row>
    <row r="140" spans="1:3" s="56" customFormat="1" ht="13.5" hidden="1" thickBot="1" x14ac:dyDescent="0.25">
      <c r="A140" s="48" t="s">
        <v>234</v>
      </c>
      <c r="B140" s="22" t="s">
        <v>413</v>
      </c>
      <c r="C140" s="44"/>
    </row>
    <row r="141" spans="1:3" s="56" customFormat="1" ht="13.5" hidden="1" thickBot="1" x14ac:dyDescent="0.25">
      <c r="A141" s="48" t="s">
        <v>235</v>
      </c>
      <c r="B141" s="17" t="s">
        <v>236</v>
      </c>
      <c r="C141" s="44"/>
    </row>
    <row r="142" spans="1:3" s="56" customFormat="1" ht="13.5" hidden="1" thickBot="1" x14ac:dyDescent="0.25">
      <c r="A142" s="48" t="s">
        <v>237</v>
      </c>
      <c r="B142" s="17" t="s">
        <v>238</v>
      </c>
      <c r="C142" s="44"/>
    </row>
    <row r="143" spans="1:3" s="56" customFormat="1" ht="13.5" hidden="1" thickBot="1" x14ac:dyDescent="0.25">
      <c r="A143" s="48" t="s">
        <v>239</v>
      </c>
      <c r="B143" s="17" t="s">
        <v>240</v>
      </c>
      <c r="C143" s="44"/>
    </row>
    <row r="144" spans="1:3" s="56" customFormat="1" ht="13.5" hidden="1" thickBot="1" x14ac:dyDescent="0.25">
      <c r="A144" s="28" t="s">
        <v>241</v>
      </c>
      <c r="B144" s="7" t="s">
        <v>242</v>
      </c>
      <c r="C144" s="46"/>
    </row>
    <row r="145" spans="1:3" s="56" customFormat="1" ht="13.5" hidden="1" thickBot="1" x14ac:dyDescent="0.25">
      <c r="A145" s="28" t="s">
        <v>243</v>
      </c>
      <c r="B145" s="7" t="s">
        <v>244</v>
      </c>
      <c r="C145" s="98"/>
    </row>
    <row r="146" spans="1:3" s="56" customFormat="1" ht="13.5" hidden="1" thickBot="1" x14ac:dyDescent="0.25">
      <c r="A146" s="80" t="s">
        <v>245</v>
      </c>
      <c r="B146" s="25" t="s">
        <v>246</v>
      </c>
      <c r="C146" s="66"/>
    </row>
    <row r="147" spans="1:3" s="56" customFormat="1" ht="13.5" hidden="1" thickBot="1" x14ac:dyDescent="0.25">
      <c r="A147" s="78" t="s">
        <v>247</v>
      </c>
      <c r="B147" s="11" t="s">
        <v>248</v>
      </c>
      <c r="C147" s="71"/>
    </row>
    <row r="148" spans="1:3" s="56" customFormat="1" ht="13.5" hidden="1" thickBot="1" x14ac:dyDescent="0.25">
      <c r="A148" s="48" t="s">
        <v>249</v>
      </c>
      <c r="B148" s="26" t="s">
        <v>250</v>
      </c>
      <c r="C148" s="44"/>
    </row>
    <row r="149" spans="1:3" s="56" customFormat="1" ht="13.5" hidden="1" thickBot="1" x14ac:dyDescent="0.25">
      <c r="A149" s="48" t="s">
        <v>251</v>
      </c>
      <c r="B149" s="26" t="s">
        <v>252</v>
      </c>
      <c r="C149" s="44"/>
    </row>
    <row r="150" spans="1:3" s="56" customFormat="1" ht="13.5" hidden="1" thickBot="1" x14ac:dyDescent="0.25">
      <c r="A150" s="48" t="s">
        <v>253</v>
      </c>
      <c r="B150" s="26" t="s">
        <v>254</v>
      </c>
      <c r="C150" s="44"/>
    </row>
    <row r="151" spans="1:3" s="56" customFormat="1" ht="13.5" hidden="1" thickBot="1" x14ac:dyDescent="0.25">
      <c r="A151" s="48" t="s">
        <v>255</v>
      </c>
      <c r="B151" s="26" t="s">
        <v>256</v>
      </c>
      <c r="C151" s="44"/>
    </row>
    <row r="152" spans="1:3" s="56" customFormat="1" ht="13.5" hidden="1" thickBot="1" x14ac:dyDescent="0.25">
      <c r="A152" s="48" t="s">
        <v>257</v>
      </c>
      <c r="B152" s="26" t="s">
        <v>258</v>
      </c>
      <c r="C152" s="44"/>
    </row>
    <row r="153" spans="1:3" s="56" customFormat="1" ht="13.5" hidden="1" thickBot="1" x14ac:dyDescent="0.25">
      <c r="A153" s="48" t="s">
        <v>259</v>
      </c>
      <c r="B153" s="26" t="s">
        <v>260</v>
      </c>
      <c r="C153" s="44"/>
    </row>
    <row r="154" spans="1:3" s="56" customFormat="1" ht="13.5" hidden="1" thickBot="1" x14ac:dyDescent="0.25">
      <c r="A154" s="48" t="s">
        <v>261</v>
      </c>
      <c r="B154" s="26" t="s">
        <v>262</v>
      </c>
      <c r="C154" s="44"/>
    </row>
    <row r="155" spans="1:3" s="56" customFormat="1" ht="13.5" hidden="1" thickBot="1" x14ac:dyDescent="0.25">
      <c r="A155" s="48" t="s">
        <v>263</v>
      </c>
      <c r="B155" s="26" t="s">
        <v>264</v>
      </c>
      <c r="C155" s="44"/>
    </row>
    <row r="156" spans="1:3" s="56" customFormat="1" ht="13.5" hidden="1" thickBot="1" x14ac:dyDescent="0.25">
      <c r="A156" s="48" t="s">
        <v>265</v>
      </c>
      <c r="B156" s="26" t="s">
        <v>266</v>
      </c>
      <c r="C156" s="44"/>
    </row>
    <row r="157" spans="1:3" s="56" customFormat="1" ht="26.25" hidden="1" thickBot="1" x14ac:dyDescent="0.25">
      <c r="A157" s="48" t="s">
        <v>267</v>
      </c>
      <c r="B157" s="26" t="s">
        <v>268</v>
      </c>
      <c r="C157" s="44"/>
    </row>
    <row r="158" spans="1:3" s="56" customFormat="1" ht="13.5" hidden="1" thickBot="1" x14ac:dyDescent="0.25">
      <c r="A158" s="28" t="s">
        <v>269</v>
      </c>
      <c r="B158" s="27" t="s">
        <v>270</v>
      </c>
      <c r="C158" s="44"/>
    </row>
    <row r="159" spans="1:3" s="56" customFormat="1" ht="13.5" hidden="1" thickBot="1" x14ac:dyDescent="0.25">
      <c r="A159" s="28" t="s">
        <v>271</v>
      </c>
      <c r="B159" s="7" t="s">
        <v>272</v>
      </c>
      <c r="C159" s="46"/>
    </row>
    <row r="160" spans="1:3" s="56" customFormat="1" ht="13.5" hidden="1" thickBot="1" x14ac:dyDescent="0.25">
      <c r="A160" s="48" t="s">
        <v>273</v>
      </c>
      <c r="B160" s="26" t="s">
        <v>274</v>
      </c>
      <c r="C160" s="44"/>
    </row>
    <row r="161" spans="1:3" s="56" customFormat="1" ht="13.5" hidden="1" thickBot="1" x14ac:dyDescent="0.25">
      <c r="A161" s="48" t="s">
        <v>275</v>
      </c>
      <c r="B161" s="26" t="s">
        <v>276</v>
      </c>
      <c r="C161" s="44"/>
    </row>
    <row r="162" spans="1:3" s="56" customFormat="1" ht="13.5" hidden="1" thickBot="1" x14ac:dyDescent="0.25">
      <c r="A162" s="48" t="s">
        <v>277</v>
      </c>
      <c r="B162" s="26" t="s">
        <v>278</v>
      </c>
      <c r="C162" s="44"/>
    </row>
    <row r="163" spans="1:3" s="56" customFormat="1" ht="13.5" hidden="1" thickBot="1" x14ac:dyDescent="0.25">
      <c r="A163" s="48" t="s">
        <v>279</v>
      </c>
      <c r="B163" s="5" t="s">
        <v>280</v>
      </c>
      <c r="C163" s="44"/>
    </row>
    <row r="164" spans="1:3" s="56" customFormat="1" ht="13.5" hidden="1" thickBot="1" x14ac:dyDescent="0.25">
      <c r="A164" s="48" t="s">
        <v>281</v>
      </c>
      <c r="B164" s="5" t="s">
        <v>282</v>
      </c>
      <c r="C164" s="44"/>
    </row>
    <row r="165" spans="1:3" s="56" customFormat="1" ht="13.5" hidden="1" thickBot="1" x14ac:dyDescent="0.25">
      <c r="A165" s="48" t="s">
        <v>283</v>
      </c>
      <c r="B165" s="5" t="s">
        <v>284</v>
      </c>
      <c r="C165" s="44"/>
    </row>
    <row r="166" spans="1:3" s="56" customFormat="1" ht="13.5" hidden="1" thickBot="1" x14ac:dyDescent="0.25">
      <c r="A166" s="48" t="s">
        <v>285</v>
      </c>
      <c r="B166" s="5" t="s">
        <v>286</v>
      </c>
      <c r="C166" s="44"/>
    </row>
    <row r="167" spans="1:3" s="56" customFormat="1" ht="13.5" hidden="1" thickBot="1" x14ac:dyDescent="0.25">
      <c r="A167" s="48" t="s">
        <v>287</v>
      </c>
      <c r="B167" s="5" t="s">
        <v>288</v>
      </c>
      <c r="C167" s="44"/>
    </row>
    <row r="168" spans="1:3" s="56" customFormat="1" ht="13.5" hidden="1" thickBot="1" x14ac:dyDescent="0.25">
      <c r="A168" s="48" t="s">
        <v>289</v>
      </c>
      <c r="B168" s="5" t="s">
        <v>290</v>
      </c>
      <c r="C168" s="44"/>
    </row>
    <row r="169" spans="1:3" s="56" customFormat="1" ht="13.5" hidden="1" thickBot="1" x14ac:dyDescent="0.25">
      <c r="A169" s="48" t="s">
        <v>291</v>
      </c>
      <c r="B169" s="5" t="s">
        <v>292</v>
      </c>
      <c r="C169" s="44"/>
    </row>
    <row r="170" spans="1:3" s="56" customFormat="1" ht="13.5" hidden="1" thickBot="1" x14ac:dyDescent="0.25">
      <c r="A170" s="28" t="s">
        <v>293</v>
      </c>
      <c r="B170" s="7" t="s">
        <v>294</v>
      </c>
      <c r="C170" s="46"/>
    </row>
    <row r="171" spans="1:3" s="56" customFormat="1" ht="13.5" hidden="1" thickBot="1" x14ac:dyDescent="0.25">
      <c r="A171" s="48" t="s">
        <v>295</v>
      </c>
      <c r="B171" s="5" t="s">
        <v>296</v>
      </c>
      <c r="C171" s="44"/>
    </row>
    <row r="172" spans="1:3" s="56" customFormat="1" ht="13.5" hidden="1" thickBot="1" x14ac:dyDescent="0.25">
      <c r="A172" s="48" t="s">
        <v>297</v>
      </c>
      <c r="B172" s="5" t="s">
        <v>298</v>
      </c>
      <c r="C172" s="44"/>
    </row>
    <row r="173" spans="1:3" s="56" customFormat="1" ht="13.5" hidden="1" thickBot="1" x14ac:dyDescent="0.25">
      <c r="A173" s="48" t="s">
        <v>299</v>
      </c>
      <c r="B173" s="5" t="s">
        <v>300</v>
      </c>
      <c r="C173" s="44"/>
    </row>
    <row r="174" spans="1:3" s="56" customFormat="1" ht="13.5" hidden="1" thickBot="1" x14ac:dyDescent="0.25">
      <c r="A174" s="48" t="s">
        <v>301</v>
      </c>
      <c r="B174" s="5" t="s">
        <v>302</v>
      </c>
      <c r="C174" s="44"/>
    </row>
    <row r="175" spans="1:3" s="56" customFormat="1" ht="13.5" hidden="1" thickBot="1" x14ac:dyDescent="0.25">
      <c r="A175" s="48" t="s">
        <v>303</v>
      </c>
      <c r="B175" s="5" t="s">
        <v>304</v>
      </c>
      <c r="C175" s="44"/>
    </row>
    <row r="176" spans="1:3" s="56" customFormat="1" ht="13.5" hidden="1" thickBot="1" x14ac:dyDescent="0.25">
      <c r="A176" s="48" t="s">
        <v>305</v>
      </c>
      <c r="B176" s="5" t="s">
        <v>306</v>
      </c>
      <c r="C176" s="44"/>
    </row>
    <row r="177" spans="1:3" s="67" customFormat="1" ht="13.5" hidden="1" thickBot="1" x14ac:dyDescent="0.25">
      <c r="A177" s="28" t="s">
        <v>307</v>
      </c>
      <c r="B177" s="12" t="s">
        <v>308</v>
      </c>
      <c r="C177" s="46"/>
    </row>
    <row r="178" spans="1:3" s="56" customFormat="1" ht="13.5" hidden="1" thickBot="1" x14ac:dyDescent="0.25">
      <c r="A178" s="48" t="s">
        <v>309</v>
      </c>
      <c r="B178" s="17" t="s">
        <v>310</v>
      </c>
      <c r="C178" s="44"/>
    </row>
    <row r="179" spans="1:3" s="56" customFormat="1" ht="26.25" hidden="1" thickBot="1" x14ac:dyDescent="0.25">
      <c r="A179" s="48" t="s">
        <v>311</v>
      </c>
      <c r="B179" s="17" t="s">
        <v>312</v>
      </c>
      <c r="C179" s="44"/>
    </row>
    <row r="180" spans="1:3" s="56" customFormat="1" ht="13.5" hidden="1" thickBot="1" x14ac:dyDescent="0.25">
      <c r="A180" s="28" t="s">
        <v>313</v>
      </c>
      <c r="B180" s="7" t="s">
        <v>314</v>
      </c>
      <c r="C180" s="44"/>
    </row>
    <row r="181" spans="1:3" s="56" customFormat="1" ht="13.5" hidden="1" thickBot="1" x14ac:dyDescent="0.25">
      <c r="A181" s="28" t="s">
        <v>315</v>
      </c>
      <c r="B181" s="7" t="s">
        <v>316</v>
      </c>
      <c r="C181" s="46"/>
    </row>
    <row r="182" spans="1:3" s="56" customFormat="1" ht="13.5" hidden="1" thickBot="1" x14ac:dyDescent="0.25">
      <c r="A182" s="28" t="s">
        <v>317</v>
      </c>
      <c r="B182" s="7" t="s">
        <v>318</v>
      </c>
      <c r="C182" s="46"/>
    </row>
    <row r="183" spans="1:3" s="56" customFormat="1" ht="13.5" hidden="1" thickBot="1" x14ac:dyDescent="0.25">
      <c r="A183" s="82" t="s">
        <v>319</v>
      </c>
      <c r="B183" s="4" t="s">
        <v>320</v>
      </c>
      <c r="C183" s="58"/>
    </row>
    <row r="184" spans="1:3" s="56" customFormat="1" ht="13.5" hidden="1" thickBot="1" x14ac:dyDescent="0.25">
      <c r="A184" s="82" t="s">
        <v>321</v>
      </c>
      <c r="B184" s="5" t="s">
        <v>414</v>
      </c>
      <c r="C184" s="44"/>
    </row>
    <row r="185" spans="1:3" s="56" customFormat="1" ht="13.5" hidden="1" thickBot="1" x14ac:dyDescent="0.25">
      <c r="A185" s="82" t="s">
        <v>322</v>
      </c>
      <c r="B185" s="5" t="s">
        <v>415</v>
      </c>
      <c r="C185" s="44"/>
    </row>
    <row r="186" spans="1:3" s="56" customFormat="1" ht="13.5" hidden="1" thickBot="1" x14ac:dyDescent="0.25">
      <c r="A186" s="82" t="s">
        <v>323</v>
      </c>
      <c r="B186" s="5" t="s">
        <v>416</v>
      </c>
      <c r="C186" s="44"/>
    </row>
    <row r="187" spans="1:3" s="56" customFormat="1" ht="13.5" hidden="1" thickBot="1" x14ac:dyDescent="0.25">
      <c r="A187" s="82" t="s">
        <v>324</v>
      </c>
      <c r="B187" s="4" t="s">
        <v>417</v>
      </c>
      <c r="C187" s="44"/>
    </row>
    <row r="188" spans="1:3" s="56" customFormat="1" ht="13.5" hidden="1" thickBot="1" x14ac:dyDescent="0.25">
      <c r="A188" s="82" t="s">
        <v>325</v>
      </c>
      <c r="B188" s="5" t="s">
        <v>418</v>
      </c>
      <c r="C188" s="44"/>
    </row>
    <row r="189" spans="1:3" s="56" customFormat="1" ht="13.5" hidden="1" thickBot="1" x14ac:dyDescent="0.25">
      <c r="A189" s="82" t="s">
        <v>326</v>
      </c>
      <c r="B189" s="5" t="s">
        <v>327</v>
      </c>
      <c r="C189" s="44"/>
    </row>
    <row r="190" spans="1:3" s="56" customFormat="1" ht="13.5" hidden="1" thickBot="1" x14ac:dyDescent="0.25">
      <c r="A190" s="82" t="s">
        <v>328</v>
      </c>
      <c r="B190" s="109" t="s">
        <v>329</v>
      </c>
      <c r="C190" s="44"/>
    </row>
    <row r="191" spans="1:3" s="56" customFormat="1" ht="13.5" hidden="1" thickBot="1" x14ac:dyDescent="0.25">
      <c r="A191" s="82" t="s">
        <v>330</v>
      </c>
      <c r="B191" s="5" t="s">
        <v>331</v>
      </c>
      <c r="C191" s="44"/>
    </row>
    <row r="192" spans="1:3" s="56" customFormat="1" ht="13.5" hidden="1" thickBot="1" x14ac:dyDescent="0.25">
      <c r="A192" s="82" t="s">
        <v>332</v>
      </c>
      <c r="B192" s="5" t="s">
        <v>419</v>
      </c>
      <c r="C192" s="44"/>
    </row>
    <row r="193" spans="1:4" s="56" customFormat="1" ht="13.5" hidden="1" thickBot="1" x14ac:dyDescent="0.25">
      <c r="A193" s="82" t="s">
        <v>333</v>
      </c>
      <c r="B193" s="5" t="s">
        <v>420</v>
      </c>
      <c r="C193" s="44"/>
    </row>
    <row r="194" spans="1:4" s="56" customFormat="1" ht="13.5" hidden="1" thickBot="1" x14ac:dyDescent="0.25">
      <c r="A194" s="82" t="s">
        <v>334</v>
      </c>
      <c r="B194" s="30" t="s">
        <v>335</v>
      </c>
      <c r="C194" s="44"/>
    </row>
    <row r="195" spans="1:4" s="56" customFormat="1" ht="13.5" thickBot="1" x14ac:dyDescent="0.25">
      <c r="A195" s="80" t="s">
        <v>19</v>
      </c>
      <c r="B195" s="3" t="s">
        <v>20</v>
      </c>
      <c r="C195" s="57">
        <f>SUM(C196+C197+C198+C199)</f>
        <v>55453</v>
      </c>
      <c r="D195" s="101"/>
    </row>
    <row r="196" spans="1:4" s="56" customFormat="1" ht="12.75" x14ac:dyDescent="0.2">
      <c r="A196" s="28" t="s">
        <v>336</v>
      </c>
      <c r="B196" s="31" t="s">
        <v>337</v>
      </c>
      <c r="C196" s="71"/>
    </row>
    <row r="197" spans="1:4" s="56" customFormat="1" ht="12.75" x14ac:dyDescent="0.2">
      <c r="A197" s="78" t="s">
        <v>338</v>
      </c>
      <c r="B197" s="11" t="s">
        <v>339</v>
      </c>
      <c r="C197" s="71"/>
    </row>
    <row r="198" spans="1:4" s="56" customFormat="1" ht="12.75" x14ac:dyDescent="0.2">
      <c r="A198" s="78" t="s">
        <v>340</v>
      </c>
      <c r="B198" s="11" t="s">
        <v>341</v>
      </c>
      <c r="C198" s="58"/>
    </row>
    <row r="199" spans="1:4" s="56" customFormat="1" ht="13.5" thickBot="1" x14ac:dyDescent="0.25">
      <c r="A199" s="28" t="s">
        <v>1</v>
      </c>
      <c r="B199" s="7" t="s">
        <v>342</v>
      </c>
      <c r="C199" s="44">
        <v>55453</v>
      </c>
    </row>
    <row r="200" spans="1:4" s="56" customFormat="1" ht="13.5" hidden="1" thickBot="1" x14ac:dyDescent="0.25">
      <c r="A200" s="48" t="s">
        <v>343</v>
      </c>
      <c r="B200" s="5" t="s">
        <v>344</v>
      </c>
      <c r="C200" s="58"/>
    </row>
    <row r="201" spans="1:4" s="56" customFormat="1" ht="13.5" hidden="1" thickBot="1" x14ac:dyDescent="0.25">
      <c r="A201" s="48" t="s">
        <v>345</v>
      </c>
      <c r="B201" s="5" t="s">
        <v>346</v>
      </c>
      <c r="C201" s="44"/>
    </row>
    <row r="202" spans="1:4" s="56" customFormat="1" ht="13.5" hidden="1" thickBot="1" x14ac:dyDescent="0.25">
      <c r="A202" s="48" t="s">
        <v>347</v>
      </c>
      <c r="B202" s="24" t="s">
        <v>348</v>
      </c>
      <c r="C202" s="44"/>
    </row>
    <row r="203" spans="1:4" s="56" customFormat="1" ht="13.5" hidden="1" thickBot="1" x14ac:dyDescent="0.25">
      <c r="A203" s="48" t="s">
        <v>349</v>
      </c>
      <c r="B203" s="5" t="s">
        <v>350</v>
      </c>
      <c r="C203" s="44"/>
    </row>
    <row r="204" spans="1:4" s="56" customFormat="1" ht="13.5" hidden="1" thickBot="1" x14ac:dyDescent="0.25">
      <c r="A204" s="48" t="s">
        <v>351</v>
      </c>
      <c r="B204" s="5" t="s">
        <v>352</v>
      </c>
      <c r="C204" s="44"/>
    </row>
    <row r="205" spans="1:4" s="56" customFormat="1" ht="13.5" hidden="1" thickBot="1" x14ac:dyDescent="0.25">
      <c r="A205" s="48" t="s">
        <v>353</v>
      </c>
      <c r="B205" s="5" t="s">
        <v>354</v>
      </c>
      <c r="C205" s="44"/>
    </row>
    <row r="206" spans="1:4" s="56" customFormat="1" ht="13.5" hidden="1" thickBot="1" x14ac:dyDescent="0.25">
      <c r="A206" s="48" t="s">
        <v>355</v>
      </c>
      <c r="B206" s="5" t="s">
        <v>356</v>
      </c>
      <c r="C206" s="44"/>
    </row>
    <row r="207" spans="1:4" s="56" customFormat="1" ht="13.5" hidden="1" thickBot="1" x14ac:dyDescent="0.25">
      <c r="A207" s="48" t="s">
        <v>357</v>
      </c>
      <c r="B207" s="5" t="s">
        <v>358</v>
      </c>
      <c r="C207" s="44"/>
    </row>
    <row r="208" spans="1:4" s="56" customFormat="1" ht="13.5" hidden="1" thickBot="1" x14ac:dyDescent="0.25">
      <c r="A208" s="48" t="s">
        <v>359</v>
      </c>
      <c r="B208" s="5" t="s">
        <v>360</v>
      </c>
      <c r="C208" s="44"/>
    </row>
    <row r="209" spans="1:6" s="56" customFormat="1" ht="13.5" hidden="1" thickBot="1" x14ac:dyDescent="0.25">
      <c r="A209" s="48" t="s">
        <v>361</v>
      </c>
      <c r="B209" s="5" t="s">
        <v>362</v>
      </c>
      <c r="C209" s="44"/>
    </row>
    <row r="210" spans="1:6" s="56" customFormat="1" ht="13.5" hidden="1" thickBot="1" x14ac:dyDescent="0.25">
      <c r="A210" s="48" t="s">
        <v>363</v>
      </c>
      <c r="B210" s="5" t="s">
        <v>364</v>
      </c>
      <c r="C210" s="44"/>
    </row>
    <row r="211" spans="1:6" s="56" customFormat="1" ht="13.5" hidden="1" thickBot="1" x14ac:dyDescent="0.25">
      <c r="A211" s="48" t="s">
        <v>365</v>
      </c>
      <c r="B211" s="5" t="s">
        <v>366</v>
      </c>
      <c r="C211" s="97"/>
    </row>
    <row r="212" spans="1:6" s="56" customFormat="1" ht="13.5" thickBot="1" x14ac:dyDescent="0.25">
      <c r="A212" s="84"/>
      <c r="B212" s="33" t="s">
        <v>367</v>
      </c>
      <c r="C212" s="57">
        <f>C63+C89+C103+C120+C124+C146+C195</f>
        <v>3310889</v>
      </c>
      <c r="D212" s="101"/>
      <c r="E212" s="101"/>
      <c r="F212" s="101"/>
    </row>
    <row r="213" spans="1:6" s="56" customFormat="1" ht="12.75" x14ac:dyDescent="0.2">
      <c r="A213" s="92" t="s">
        <v>428</v>
      </c>
      <c r="B213" s="1" t="s">
        <v>429</v>
      </c>
      <c r="C213" s="71">
        <f>D255</f>
        <v>0</v>
      </c>
    </row>
    <row r="214" spans="1:6" s="56" customFormat="1" ht="12.75" hidden="1" x14ac:dyDescent="0.2">
      <c r="A214" s="61" t="s">
        <v>368</v>
      </c>
      <c r="B214" s="12" t="s">
        <v>369</v>
      </c>
      <c r="C214" s="46"/>
    </row>
    <row r="215" spans="1:6" s="67" customFormat="1" ht="12.75" x14ac:dyDescent="0.2">
      <c r="A215" s="47"/>
      <c r="B215" s="7" t="s">
        <v>370</v>
      </c>
      <c r="C215" s="46">
        <f>C45-C212-C213</f>
        <v>1667281</v>
      </c>
      <c r="F215" s="111"/>
    </row>
    <row r="216" spans="1:6" s="56" customFormat="1" ht="12.75" x14ac:dyDescent="0.2">
      <c r="A216" s="40" t="s">
        <v>371</v>
      </c>
      <c r="B216" s="41" t="s">
        <v>372</v>
      </c>
      <c r="C216" s="46"/>
    </row>
    <row r="217" spans="1:6" s="56" customFormat="1" ht="12.75" hidden="1" x14ac:dyDescent="0.2">
      <c r="A217" s="45"/>
      <c r="B217" s="75"/>
      <c r="C217" s="73" t="e">
        <f>#REF!-C215</f>
        <v>#REF!</v>
      </c>
    </row>
    <row r="218" spans="1:6" s="56" customFormat="1" ht="12.75" x14ac:dyDescent="0.2">
      <c r="A218" s="45"/>
      <c r="B218" s="75"/>
      <c r="C218" s="73"/>
    </row>
    <row r="219" spans="1:6" s="56" customFormat="1" ht="12.75" x14ac:dyDescent="0.2">
      <c r="A219" s="45"/>
      <c r="B219" s="75"/>
      <c r="C219" s="73"/>
    </row>
    <row r="220" spans="1:6" s="56" customFormat="1" ht="28.5" customHeight="1" x14ac:dyDescent="0.2">
      <c r="A220" s="114" t="s">
        <v>432</v>
      </c>
      <c r="B220" s="114"/>
      <c r="C220" s="114"/>
    </row>
    <row r="221" spans="1:6" s="56" customFormat="1" ht="26.25" thickBot="1" x14ac:dyDescent="0.25">
      <c r="A221" s="34" t="s">
        <v>31</v>
      </c>
      <c r="B221" s="38" t="s">
        <v>32</v>
      </c>
      <c r="C221" s="39" t="s">
        <v>425</v>
      </c>
    </row>
    <row r="222" spans="1:6" s="56" customFormat="1" ht="12.75" x14ac:dyDescent="0.2">
      <c r="A222" s="76">
        <v>1100</v>
      </c>
      <c r="B222" s="6" t="s">
        <v>9</v>
      </c>
      <c r="C222" s="96">
        <v>976018</v>
      </c>
    </row>
    <row r="223" spans="1:6" s="56" customFormat="1" ht="25.5" x14ac:dyDescent="0.2">
      <c r="A223" s="42">
        <v>1200</v>
      </c>
      <c r="B223" s="5" t="s">
        <v>373</v>
      </c>
      <c r="C223" s="58">
        <v>230244</v>
      </c>
    </row>
    <row r="224" spans="1:6" s="56" customFormat="1" ht="12.75" x14ac:dyDescent="0.2">
      <c r="A224" s="42">
        <v>2000</v>
      </c>
      <c r="B224" s="5" t="s">
        <v>374</v>
      </c>
      <c r="C224" s="44">
        <f>SUM(C225:C229)</f>
        <v>1504951</v>
      </c>
    </row>
    <row r="225" spans="1:3" s="56" customFormat="1" ht="12.75" x14ac:dyDescent="0.2">
      <c r="A225" s="42">
        <v>2100</v>
      </c>
      <c r="B225" s="5" t="s">
        <v>375</v>
      </c>
      <c r="C225" s="44">
        <v>2500</v>
      </c>
    </row>
    <row r="226" spans="1:3" s="56" customFormat="1" ht="12.75" x14ac:dyDescent="0.2">
      <c r="A226" s="42">
        <v>2200</v>
      </c>
      <c r="B226" s="5" t="s">
        <v>376</v>
      </c>
      <c r="C226" s="44">
        <v>1027634</v>
      </c>
    </row>
    <row r="227" spans="1:3" s="56" customFormat="1" ht="25.5" x14ac:dyDescent="0.2">
      <c r="A227" s="42">
        <v>2300</v>
      </c>
      <c r="B227" s="5" t="s">
        <v>377</v>
      </c>
      <c r="C227" s="44">
        <v>208633</v>
      </c>
    </row>
    <row r="228" spans="1:3" s="56" customFormat="1" ht="12.75" x14ac:dyDescent="0.2">
      <c r="A228" s="42">
        <v>2400</v>
      </c>
      <c r="B228" s="5" t="s">
        <v>378</v>
      </c>
      <c r="C228" s="72"/>
    </row>
    <row r="229" spans="1:3" s="56" customFormat="1" ht="15" customHeight="1" x14ac:dyDescent="0.2">
      <c r="A229" s="42">
        <v>2500</v>
      </c>
      <c r="B229" s="5" t="s">
        <v>421</v>
      </c>
      <c r="C229" s="44">
        <v>266184</v>
      </c>
    </row>
    <row r="230" spans="1:3" s="56" customFormat="1" ht="25.5" hidden="1" x14ac:dyDescent="0.2">
      <c r="A230" s="42">
        <v>2800</v>
      </c>
      <c r="B230" s="5" t="s">
        <v>379</v>
      </c>
      <c r="C230" s="72"/>
    </row>
    <row r="231" spans="1:3" s="56" customFormat="1" ht="12.75" x14ac:dyDescent="0.2">
      <c r="A231" s="42">
        <v>3200</v>
      </c>
      <c r="B231" s="5" t="s">
        <v>380</v>
      </c>
      <c r="C231" s="72"/>
    </row>
    <row r="232" spans="1:3" s="56" customFormat="1" ht="12.75" x14ac:dyDescent="0.2">
      <c r="A232" s="42">
        <v>4200</v>
      </c>
      <c r="B232" s="5" t="s">
        <v>381</v>
      </c>
      <c r="C232" s="72"/>
    </row>
    <row r="233" spans="1:3" s="56" customFormat="1" ht="12.75" x14ac:dyDescent="0.2">
      <c r="A233" s="42">
        <v>4300</v>
      </c>
      <c r="B233" s="5" t="s">
        <v>382</v>
      </c>
      <c r="C233" s="72"/>
    </row>
    <row r="234" spans="1:3" s="56" customFormat="1" ht="12.75" x14ac:dyDescent="0.2">
      <c r="A234" s="42">
        <v>5100</v>
      </c>
      <c r="B234" s="5" t="s">
        <v>383</v>
      </c>
      <c r="C234" s="44">
        <v>0</v>
      </c>
    </row>
    <row r="235" spans="1:3" s="56" customFormat="1" ht="12.75" x14ac:dyDescent="0.2">
      <c r="A235" s="42">
        <v>5200</v>
      </c>
      <c r="B235" s="5" t="s">
        <v>384</v>
      </c>
      <c r="C235" s="44">
        <v>599676</v>
      </c>
    </row>
    <row r="236" spans="1:3" s="56" customFormat="1" ht="12.75" x14ac:dyDescent="0.2">
      <c r="A236" s="42">
        <v>6200</v>
      </c>
      <c r="B236" s="5" t="s">
        <v>385</v>
      </c>
      <c r="C236" s="72"/>
    </row>
    <row r="237" spans="1:3" s="56" customFormat="1" ht="12.75" x14ac:dyDescent="0.2">
      <c r="A237" s="42">
        <v>6300</v>
      </c>
      <c r="B237" s="5" t="s">
        <v>386</v>
      </c>
      <c r="C237" s="72"/>
    </row>
    <row r="238" spans="1:3" s="56" customFormat="1" ht="12.75" x14ac:dyDescent="0.2">
      <c r="A238" s="42">
        <v>6400</v>
      </c>
      <c r="B238" s="5" t="s">
        <v>387</v>
      </c>
      <c r="C238" s="72"/>
    </row>
    <row r="239" spans="1:3" s="56" customFormat="1" ht="12.75" x14ac:dyDescent="0.2">
      <c r="A239" s="42">
        <v>7200</v>
      </c>
      <c r="B239" s="5" t="s">
        <v>388</v>
      </c>
      <c r="C239" s="44">
        <v>0</v>
      </c>
    </row>
    <row r="240" spans="1:3" s="56" customFormat="1" ht="12.75" x14ac:dyDescent="0.2">
      <c r="A240" s="42">
        <v>8500</v>
      </c>
      <c r="B240" s="72" t="s">
        <v>389</v>
      </c>
      <c r="C240" s="72"/>
    </row>
    <row r="241" spans="1:3" s="56" customFormat="1" ht="12.75" x14ac:dyDescent="0.2">
      <c r="A241" s="42">
        <v>8900</v>
      </c>
      <c r="B241" s="72" t="s">
        <v>390</v>
      </c>
      <c r="C241" s="72"/>
    </row>
    <row r="242" spans="1:3" s="56" customFormat="1" ht="12.75" x14ac:dyDescent="0.2">
      <c r="A242" s="42">
        <v>9263</v>
      </c>
      <c r="B242" s="72" t="s">
        <v>391</v>
      </c>
      <c r="C242" s="72"/>
    </row>
    <row r="243" spans="1:3" s="67" customFormat="1" ht="12.75" x14ac:dyDescent="0.2">
      <c r="A243" s="47"/>
      <c r="B243" s="110" t="s">
        <v>392</v>
      </c>
      <c r="C243" s="46">
        <f>SUM(C222+C223+C224+C234+C235)</f>
        <v>3310889</v>
      </c>
    </row>
    <row r="244" spans="1:3" s="56" customFormat="1" ht="12.75" hidden="1" x14ac:dyDescent="0.2">
      <c r="B244" s="50"/>
      <c r="C244" s="65" t="e">
        <f>C243-#REF!</f>
        <v>#REF!</v>
      </c>
    </row>
    <row r="245" spans="1:3" s="56" customFormat="1" ht="12.75" x14ac:dyDescent="0.2">
      <c r="B245" s="50"/>
      <c r="C245" s="65"/>
    </row>
    <row r="246" spans="1:3" s="56" customFormat="1" ht="12.75" x14ac:dyDescent="0.2">
      <c r="B246" s="50"/>
      <c r="C246" s="65"/>
    </row>
    <row r="247" spans="1:3" s="74" customFormat="1" ht="12.75" x14ac:dyDescent="0.2">
      <c r="A247" s="43" t="s">
        <v>427</v>
      </c>
      <c r="B247" s="51"/>
      <c r="C247" s="52"/>
    </row>
    <row r="248" spans="1:3" s="74" customFormat="1" ht="12.75" x14ac:dyDescent="0.2">
      <c r="A248" s="65"/>
      <c r="B248" s="53"/>
      <c r="C248" s="65"/>
    </row>
  </sheetData>
  <mergeCells count="3">
    <mergeCell ref="A3:C3"/>
    <mergeCell ref="A48:C48"/>
    <mergeCell ref="A220:C22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Budžets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Žuravkova</dc:creator>
  <cp:lastModifiedBy>Santa Hermane</cp:lastModifiedBy>
  <cp:lastPrinted>2021-06-14T06:35:06Z</cp:lastPrinted>
  <dcterms:created xsi:type="dcterms:W3CDTF">2012-01-25T07:04:44Z</dcterms:created>
  <dcterms:modified xsi:type="dcterms:W3CDTF">2021-08-05T10:56:13Z</dcterms:modified>
</cp:coreProperties>
</file>