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 tabRatio="601"/>
  </bookViews>
  <sheets>
    <sheet name="Kopsavilkums" sheetId="2" r:id="rId1"/>
  </sheets>
  <calcPr calcId="152511"/>
</workbook>
</file>

<file path=xl/calcChain.xml><?xml version="1.0" encoding="utf-8"?>
<calcChain xmlns="http://schemas.openxmlformats.org/spreadsheetml/2006/main">
  <c r="AD28" i="2" l="1"/>
  <c r="AD23" i="2"/>
  <c r="AD20" i="2"/>
  <c r="AD18" i="2"/>
  <c r="AD16" i="2"/>
  <c r="AD10" i="2"/>
  <c r="AD7" i="2"/>
  <c r="R28" i="2"/>
  <c r="R23" i="2"/>
  <c r="R20" i="2"/>
  <c r="R18" i="2"/>
  <c r="R16" i="2"/>
  <c r="R10" i="2"/>
  <c r="R7" i="2"/>
  <c r="E28" i="2"/>
  <c r="D28" i="2"/>
  <c r="E23" i="2"/>
  <c r="D23" i="2"/>
  <c r="E20" i="2"/>
  <c r="D20" i="2"/>
  <c r="E18" i="2"/>
  <c r="D18" i="2"/>
  <c r="E16" i="2"/>
  <c r="D16" i="2"/>
  <c r="E10" i="2"/>
  <c r="D10" i="2"/>
  <c r="E7" i="2"/>
  <c r="D7" i="2"/>
  <c r="BL21" i="2"/>
  <c r="BL19" i="2"/>
  <c r="BL18" i="2" s="1"/>
  <c r="BL17" i="2"/>
  <c r="BL16" i="2" s="1"/>
  <c r="BL15" i="2"/>
  <c r="BL14" i="2"/>
  <c r="BL13" i="2"/>
  <c r="BL12" i="2"/>
  <c r="BL11" i="2"/>
  <c r="BL9" i="2"/>
  <c r="BL8" i="2"/>
  <c r="B7" i="2"/>
  <c r="AM28" i="2"/>
  <c r="AL28" i="2"/>
  <c r="I28" i="2"/>
  <c r="O28" i="2"/>
  <c r="AI28" i="2"/>
  <c r="AH28" i="2"/>
  <c r="AE28" i="2"/>
  <c r="AK28" i="2"/>
  <c r="BK28" i="2"/>
  <c r="U28" i="2"/>
  <c r="L28" i="2"/>
  <c r="M28" i="2"/>
  <c r="Q28" i="2"/>
  <c r="AX28" i="2"/>
  <c r="BF28" i="2"/>
  <c r="AF28" i="2"/>
  <c r="BJ28" i="2"/>
  <c r="F28" i="2"/>
  <c r="BD28" i="2"/>
  <c r="BC28" i="2"/>
  <c r="AY28" i="2"/>
  <c r="Y28" i="2"/>
  <c r="AW28" i="2"/>
  <c r="AT28" i="2"/>
  <c r="AA28" i="2"/>
  <c r="Z28" i="2"/>
  <c r="T28" i="2"/>
  <c r="S28" i="2"/>
  <c r="C28" i="2"/>
  <c r="AC28" i="2"/>
  <c r="AG28" i="2"/>
  <c r="N28" i="2"/>
  <c r="BI28" i="2"/>
  <c r="BH28" i="2"/>
  <c r="BE28" i="2"/>
  <c r="BB28" i="2"/>
  <c r="AS28" i="2"/>
  <c r="AB28" i="2"/>
  <c r="AJ28" i="2"/>
  <c r="P28" i="2"/>
  <c r="K28" i="2"/>
  <c r="J28" i="2"/>
  <c r="G28" i="2"/>
  <c r="BG28" i="2"/>
  <c r="AV28" i="2"/>
  <c r="X28" i="2"/>
  <c r="W28" i="2"/>
  <c r="V28" i="2"/>
  <c r="BA28" i="2"/>
  <c r="AZ28" i="2"/>
  <c r="AU28" i="2"/>
  <c r="AR28" i="2"/>
  <c r="AQ28" i="2"/>
  <c r="AP28" i="2"/>
  <c r="AO28" i="2"/>
  <c r="AN28" i="2"/>
  <c r="B28" i="2"/>
  <c r="H28" i="2"/>
  <c r="BL27" i="2"/>
  <c r="BL26" i="2"/>
  <c r="BL25" i="2"/>
  <c r="BL24" i="2"/>
  <c r="BL22" i="2"/>
  <c r="AM18" i="2"/>
  <c r="H18" i="2"/>
  <c r="I18" i="2"/>
  <c r="O18" i="2"/>
  <c r="AI18" i="2"/>
  <c r="AH18" i="2"/>
  <c r="AE18" i="2"/>
  <c r="BK18" i="2"/>
  <c r="U18" i="2"/>
  <c r="L18" i="2"/>
  <c r="Q18" i="2"/>
  <c r="AX18" i="2"/>
  <c r="BF18" i="2"/>
  <c r="AF18" i="2"/>
  <c r="BJ18" i="2"/>
  <c r="F18" i="2"/>
  <c r="BC18" i="2"/>
  <c r="AY18" i="2"/>
  <c r="Y18" i="2"/>
  <c r="AT18" i="2"/>
  <c r="AA18" i="2"/>
  <c r="Z18" i="2"/>
  <c r="T18" i="2"/>
  <c r="S18" i="2"/>
  <c r="C18" i="2"/>
  <c r="AC18" i="2"/>
  <c r="AG18" i="2"/>
  <c r="N18" i="2"/>
  <c r="BI18" i="2"/>
  <c r="BH18" i="2"/>
  <c r="BE18" i="2"/>
  <c r="BB18" i="2"/>
  <c r="AS18" i="2"/>
  <c r="AB18" i="2"/>
  <c r="AJ18" i="2"/>
  <c r="P18" i="2"/>
  <c r="K18" i="2"/>
  <c r="J18" i="2"/>
  <c r="G18" i="2"/>
  <c r="BG18" i="2"/>
  <c r="AV18" i="2"/>
  <c r="X18" i="2"/>
  <c r="W18" i="2"/>
  <c r="V18" i="2"/>
  <c r="BA18" i="2"/>
  <c r="AZ18" i="2"/>
  <c r="AU18" i="2"/>
  <c r="AR18" i="2"/>
  <c r="AQ18" i="2"/>
  <c r="AP18" i="2"/>
  <c r="AO18" i="2"/>
  <c r="AN18" i="2"/>
  <c r="AL18" i="2"/>
  <c r="AK18" i="2"/>
  <c r="M18" i="2"/>
  <c r="BD18" i="2"/>
  <c r="AW18" i="2"/>
  <c r="B18" i="2"/>
  <c r="AM16" i="2"/>
  <c r="AL16" i="2"/>
  <c r="H16" i="2"/>
  <c r="O16" i="2"/>
  <c r="AI16" i="2"/>
  <c r="AH16" i="2"/>
  <c r="AE16" i="2"/>
  <c r="AK16" i="2"/>
  <c r="BK16" i="2"/>
  <c r="U16" i="2"/>
  <c r="L16" i="2"/>
  <c r="M16" i="2"/>
  <c r="Q16" i="2"/>
  <c r="AX16" i="2"/>
  <c r="BF16" i="2"/>
  <c r="AF16" i="2"/>
  <c r="BJ16" i="2"/>
  <c r="F16" i="2"/>
  <c r="BD16" i="2"/>
  <c r="BC16" i="2"/>
  <c r="AY16" i="2"/>
  <c r="Y16" i="2"/>
  <c r="AW16" i="2"/>
  <c r="AT16" i="2"/>
  <c r="AA16" i="2"/>
  <c r="Z16" i="2"/>
  <c r="T16" i="2"/>
  <c r="S16" i="2"/>
  <c r="C16" i="2"/>
  <c r="AC16" i="2"/>
  <c r="AG16" i="2"/>
  <c r="N16" i="2"/>
  <c r="BI16" i="2"/>
  <c r="BH16" i="2"/>
  <c r="BE16" i="2"/>
  <c r="BB16" i="2"/>
  <c r="AS16" i="2"/>
  <c r="AB16" i="2"/>
  <c r="AJ16" i="2"/>
  <c r="P16" i="2"/>
  <c r="K16" i="2"/>
  <c r="J16" i="2"/>
  <c r="G16" i="2"/>
  <c r="BG16" i="2"/>
  <c r="AV16" i="2"/>
  <c r="X16" i="2"/>
  <c r="W16" i="2"/>
  <c r="V16" i="2"/>
  <c r="BA16" i="2"/>
  <c r="AZ16" i="2"/>
  <c r="AU16" i="2"/>
  <c r="AR16" i="2"/>
  <c r="AQ16" i="2"/>
  <c r="AP16" i="2"/>
  <c r="AO16" i="2"/>
  <c r="AN16" i="2"/>
  <c r="B16" i="2"/>
  <c r="I16" i="2"/>
  <c r="AE7" i="2"/>
  <c r="AX7" i="2"/>
  <c r="AY7" i="2"/>
  <c r="C7" i="2"/>
  <c r="AS7" i="2"/>
  <c r="AU7" i="2"/>
  <c r="AM7" i="2"/>
  <c r="O7" i="2"/>
  <c r="L7" i="2"/>
  <c r="BF7" i="2"/>
  <c r="F7" i="2"/>
  <c r="Y7" i="2"/>
  <c r="Z7" i="2"/>
  <c r="AC7" i="2"/>
  <c r="BH7" i="2"/>
  <c r="AB7" i="2"/>
  <c r="J7" i="2"/>
  <c r="BG7" i="2"/>
  <c r="V7" i="2"/>
  <c r="AR7" i="2"/>
  <c r="AN7" i="2"/>
  <c r="H7" i="2"/>
  <c r="AI7" i="2"/>
  <c r="BK7" i="2"/>
  <c r="M7" i="2"/>
  <c r="BJ7" i="2"/>
  <c r="BD7" i="2"/>
  <c r="AT7" i="2"/>
  <c r="T7" i="2"/>
  <c r="N7" i="2"/>
  <c r="BE7" i="2"/>
  <c r="P7" i="2"/>
  <c r="G7" i="2"/>
  <c r="X7" i="2"/>
  <c r="BA7" i="2"/>
  <c r="AP7" i="2"/>
  <c r="I7" i="2"/>
  <c r="AH7" i="2"/>
  <c r="U7" i="2"/>
  <c r="Q7" i="2"/>
  <c r="BC7" i="2"/>
  <c r="AA7" i="2"/>
  <c r="S7" i="2"/>
  <c r="BI7" i="2"/>
  <c r="BB7" i="2"/>
  <c r="K7" i="2"/>
  <c r="W7" i="2"/>
  <c r="AZ7" i="2"/>
  <c r="AO7" i="2"/>
  <c r="AD30" i="2" l="1"/>
  <c r="R30" i="2"/>
  <c r="E30" i="2"/>
  <c r="D30" i="2"/>
  <c r="BL29" i="2"/>
  <c r="BL28" i="2" s="1"/>
  <c r="BL10" i="2"/>
  <c r="BL7" i="2"/>
  <c r="AZ20" i="2"/>
  <c r="N20" i="2"/>
  <c r="BJ20" i="2"/>
  <c r="H20" i="2"/>
  <c r="AP20" i="2"/>
  <c r="X20" i="2"/>
  <c r="P20" i="2"/>
  <c r="BB20" i="2"/>
  <c r="S20" i="2"/>
  <c r="AT20" i="2"/>
  <c r="BC20" i="2"/>
  <c r="Q20" i="2"/>
  <c r="BK20" i="2"/>
  <c r="AH20" i="2"/>
  <c r="BA20" i="2"/>
  <c r="G20" i="2"/>
  <c r="BE20" i="2"/>
  <c r="T20" i="2"/>
  <c r="BD20" i="2"/>
  <c r="M20" i="2"/>
  <c r="AI20" i="2"/>
  <c r="F10" i="2"/>
  <c r="AN20" i="2"/>
  <c r="AR20" i="2"/>
  <c r="V20" i="2"/>
  <c r="BG20" i="2"/>
  <c r="J20" i="2"/>
  <c r="AB20" i="2"/>
  <c r="BH20" i="2"/>
  <c r="AC20" i="2"/>
  <c r="Z20" i="2"/>
  <c r="Y20" i="2"/>
  <c r="F20" i="2"/>
  <c r="BF20" i="2"/>
  <c r="L20" i="2"/>
  <c r="O20" i="2"/>
  <c r="AM20" i="2"/>
  <c r="BG10" i="2"/>
  <c r="J10" i="2"/>
  <c r="O10" i="2"/>
  <c r="AM10" i="2"/>
  <c r="AO20" i="2"/>
  <c r="AU20" i="2"/>
  <c r="W20" i="2"/>
  <c r="K20" i="2"/>
  <c r="AS20" i="2"/>
  <c r="BI20" i="2"/>
  <c r="C20" i="2"/>
  <c r="AA20" i="2"/>
  <c r="AY20" i="2"/>
  <c r="AX20" i="2"/>
  <c r="U20" i="2"/>
  <c r="AE20" i="2"/>
  <c r="I20" i="2"/>
  <c r="BL20" i="2"/>
  <c r="AO10" i="2"/>
  <c r="AU10" i="2"/>
  <c r="W10" i="2"/>
  <c r="K10" i="2"/>
  <c r="AS10" i="2"/>
  <c r="BI10" i="2"/>
  <c r="C10" i="2"/>
  <c r="AA10" i="2"/>
  <c r="AY10" i="2"/>
  <c r="AX10" i="2"/>
  <c r="U10" i="2"/>
  <c r="AE10" i="2"/>
  <c r="I10" i="2"/>
  <c r="AP10" i="2"/>
  <c r="AZ10" i="2"/>
  <c r="X10" i="2"/>
  <c r="P10" i="2"/>
  <c r="BB10" i="2"/>
  <c r="N10" i="2"/>
  <c r="S10" i="2"/>
  <c r="AT10" i="2"/>
  <c r="BC10" i="2"/>
  <c r="BJ10" i="2"/>
  <c r="Q10" i="2"/>
  <c r="BK10" i="2"/>
  <c r="AH10" i="2"/>
  <c r="H10" i="2"/>
  <c r="B10" i="2"/>
  <c r="AQ10" i="2"/>
  <c r="BA10" i="2"/>
  <c r="AV10" i="2"/>
  <c r="G10" i="2"/>
  <c r="AJ10" i="2"/>
  <c r="BE10" i="2"/>
  <c r="AG10" i="2"/>
  <c r="T10" i="2"/>
  <c r="AW10" i="2"/>
  <c r="BD10" i="2"/>
  <c r="AF10" i="2"/>
  <c r="M10" i="2"/>
  <c r="AK10" i="2"/>
  <c r="AI10" i="2"/>
  <c r="AL10" i="2"/>
  <c r="AN10" i="2"/>
  <c r="V10" i="2"/>
  <c r="BH10" i="2"/>
  <c r="AC10" i="2"/>
  <c r="Z10" i="2"/>
  <c r="BF10" i="2"/>
  <c r="L10" i="2"/>
  <c r="B20" i="2"/>
  <c r="AQ20" i="2"/>
  <c r="AV20" i="2"/>
  <c r="AJ20" i="2"/>
  <c r="AG20" i="2"/>
  <c r="AW20" i="2"/>
  <c r="AF20" i="2"/>
  <c r="AK20" i="2"/>
  <c r="AL20" i="2"/>
  <c r="AR10" i="2"/>
  <c r="AB10" i="2"/>
  <c r="Y10" i="2"/>
  <c r="B23" i="2"/>
  <c r="AQ23" i="2"/>
  <c r="BA23" i="2"/>
  <c r="AV23" i="2"/>
  <c r="G23" i="2"/>
  <c r="AJ23" i="2"/>
  <c r="BE23" i="2"/>
  <c r="AG23" i="2"/>
  <c r="T23" i="2"/>
  <c r="AW23" i="2"/>
  <c r="BD23" i="2"/>
  <c r="AF23" i="2"/>
  <c r="M23" i="2"/>
  <c r="AK23" i="2"/>
  <c r="AI23" i="2"/>
  <c r="AL23" i="2"/>
  <c r="AN23" i="2"/>
  <c r="AR23" i="2"/>
  <c r="V23" i="2"/>
  <c r="BG23" i="2"/>
  <c r="J23" i="2"/>
  <c r="AB23" i="2"/>
  <c r="BH23" i="2"/>
  <c r="AC23" i="2"/>
  <c r="Z23" i="2"/>
  <c r="Y23" i="2"/>
  <c r="F23" i="2"/>
  <c r="BF23" i="2"/>
  <c r="L23" i="2"/>
  <c r="O23" i="2"/>
  <c r="AM23" i="2"/>
  <c r="AO23" i="2"/>
  <c r="AU23" i="2"/>
  <c r="W23" i="2"/>
  <c r="K23" i="2"/>
  <c r="AS23" i="2"/>
  <c r="BI23" i="2"/>
  <c r="C23" i="2"/>
  <c r="AA23" i="2"/>
  <c r="AY23" i="2"/>
  <c r="AX23" i="2"/>
  <c r="U23" i="2"/>
  <c r="AE23" i="2"/>
  <c r="I23" i="2"/>
  <c r="BL23" i="2"/>
  <c r="AP23" i="2"/>
  <c r="AZ23" i="2"/>
  <c r="X23" i="2"/>
  <c r="P23" i="2"/>
  <c r="BB23" i="2"/>
  <c r="N23" i="2"/>
  <c r="S23" i="2"/>
  <c r="AT23" i="2"/>
  <c r="BC23" i="2"/>
  <c r="BJ23" i="2"/>
  <c r="Q23" i="2"/>
  <c r="BK23" i="2"/>
  <c r="AH23" i="2"/>
  <c r="H23" i="2"/>
  <c r="AQ7" i="2"/>
  <c r="AV7" i="2"/>
  <c r="AJ7" i="2"/>
  <c r="AG7" i="2"/>
  <c r="AW7" i="2"/>
  <c r="AF7" i="2"/>
  <c r="AK7" i="2"/>
  <c r="AL7" i="2"/>
  <c r="AR30" i="2" l="1"/>
  <c r="BL30" i="2"/>
  <c r="AC30" i="2"/>
  <c r="H30" i="2"/>
  <c r="BJ30" i="2"/>
  <c r="N30" i="2"/>
  <c r="X30" i="2"/>
  <c r="I30" i="2"/>
  <c r="BI30" i="2"/>
  <c r="W30" i="2"/>
  <c r="O30" i="2"/>
  <c r="F30" i="2"/>
  <c r="BC30" i="2"/>
  <c r="AB30" i="2"/>
  <c r="BE30" i="2"/>
  <c r="J30" i="2"/>
  <c r="BD30" i="2"/>
  <c r="AE30" i="2"/>
  <c r="AY30" i="2"/>
  <c r="Q30" i="2"/>
  <c r="S30" i="2"/>
  <c r="AX30" i="2"/>
  <c r="C30" i="2"/>
  <c r="AM30" i="2"/>
  <c r="L30" i="2"/>
  <c r="BF30" i="2"/>
  <c r="BG30" i="2"/>
  <c r="AK30" i="2"/>
  <c r="AJ30" i="2"/>
  <c r="BH30" i="2"/>
  <c r="AI30" i="2"/>
  <c r="BA30" i="2"/>
  <c r="AH30" i="2"/>
  <c r="BB30" i="2"/>
  <c r="AS30" i="2"/>
  <c r="AU30" i="2"/>
  <c r="Y30" i="2"/>
  <c r="AZ30" i="2"/>
  <c r="AV30" i="2"/>
  <c r="V30" i="2"/>
  <c r="AW30" i="2"/>
  <c r="AQ30" i="2"/>
  <c r="AF30" i="2"/>
  <c r="BK30" i="2"/>
  <c r="AT30" i="2"/>
  <c r="P30" i="2"/>
  <c r="AP30" i="2"/>
  <c r="U30" i="2"/>
  <c r="AA30" i="2"/>
  <c r="K30" i="2"/>
  <c r="AO30" i="2"/>
  <c r="Z30" i="2"/>
  <c r="AN30" i="2"/>
  <c r="M30" i="2"/>
  <c r="T30" i="2"/>
  <c r="G30" i="2"/>
  <c r="B30" i="2"/>
  <c r="AL30" i="2"/>
  <c r="AG30" i="2"/>
</calcChain>
</file>

<file path=xl/sharedStrings.xml><?xml version="1.0" encoding="utf-8"?>
<sst xmlns="http://schemas.openxmlformats.org/spreadsheetml/2006/main" count="218" uniqueCount="116">
  <si>
    <t>KOPSAVILKUMA TĀMES ATSKAITE</t>
  </si>
  <si>
    <t>\Budžeta veids\ Pamatbudžets</t>
  </si>
  <si>
    <t>Rādītāju nosaukumi</t>
  </si>
  <si>
    <t>Kopsumma</t>
  </si>
  <si>
    <t>1011 - Ķeguma novada pašvaldība</t>
  </si>
  <si>
    <t>1091a - VPII Gaismiņa audzinātāju algas</t>
  </si>
  <si>
    <t>3091a - VPII Birztaliņa audzinātāju algas</t>
  </si>
  <si>
    <t>3093 - Birzgales mūzikas skola</t>
  </si>
  <si>
    <t>1081 - Ķeguma tautas nams</t>
  </si>
  <si>
    <t>2081 - Tomes tautas nams</t>
  </si>
  <si>
    <t>3081 - Birzgales tautas nams</t>
  </si>
  <si>
    <t>1092 - Ķeguma komercnovirziena vidusskola</t>
  </si>
  <si>
    <t>1102 - Ķeguma novada sociālais dienests</t>
  </si>
  <si>
    <t>1012 - Ķeguma novada dzimtsarakstu nodaļa</t>
  </si>
  <si>
    <t>1013 - Grāmatvedības un finanšu nodaļa</t>
  </si>
  <si>
    <t>1015 - Klientu apkalpošanas centrs</t>
  </si>
  <si>
    <t>1031 - Pašvaldības policija</t>
  </si>
  <si>
    <t>1041 - Būvvalde</t>
  </si>
  <si>
    <t>1062 - Ķeguma teritoriju un mājokļu apsaimniekošana</t>
  </si>
  <si>
    <t>1085 - Ķeguma dienas centrs</t>
  </si>
  <si>
    <t>1087 - Ķeguma pilsētas bibliotēka</t>
  </si>
  <si>
    <t>1091 - PII "Gaismiņa"</t>
  </si>
  <si>
    <t>1093 - Izglītības papildus pakalpojumi</t>
  </si>
  <si>
    <t>1101 - Ķeguma novada bāriņtiesa</t>
  </si>
  <si>
    <t>1103 - Ķeguma SAC "Senliepas"</t>
  </si>
  <si>
    <t>1105 - Skolēnu nodarbinātība</t>
  </si>
  <si>
    <t>2062 - Tomes pagasta apsaimniekošana</t>
  </si>
  <si>
    <t>2085 - Tomes dienas centrs</t>
  </si>
  <si>
    <t>2086 - Ķeguma novada muzejs</t>
  </si>
  <si>
    <t>3011 - Birzgales pagasta pārvalde</t>
  </si>
  <si>
    <t>3062 - Birzgales komunālā nodaļa</t>
  </si>
  <si>
    <t>3063 - Birzgales teritoriju apsaimniekošana</t>
  </si>
  <si>
    <t>3086 - Birzgales muzejs "Rūķi"</t>
  </si>
  <si>
    <t>3087 - Birzgales bibliotēka</t>
  </si>
  <si>
    <t>3091 - Birzgales VPII Birztaliņa</t>
  </si>
  <si>
    <t>3092 - Birzgales pamatskola</t>
  </si>
  <si>
    <t>4081 - Rembates tautas nams</t>
  </si>
  <si>
    <t>50904 - ESF proj.Nr.8.3.5.0/16/I/001"Karjeras atbalsts visp.un prof. izglītības iestādēs"</t>
  </si>
  <si>
    <t>50905 - Projekts "Atbalsts izglītojamo individ.kompet.att."Nr.8.3.2.2/16/I/001</t>
  </si>
  <si>
    <t>50907 - ESF Projekts "Atbalsts priekšlaicīgas mācību pārtraukšanas samazināšanai (PUMPURS)</t>
  </si>
  <si>
    <t>50911 - Vēlēšanas un parakstu vākšana</t>
  </si>
  <si>
    <t>1082 - Sports</t>
  </si>
  <si>
    <t>50912 - ESF proj. Deinstitucionalizācija un sociālie pakalpojumi personām ar invaliditāti un bērniem</t>
  </si>
  <si>
    <t>1086 - Tūrisma attīstība</t>
  </si>
  <si>
    <t>1104 - Algotie pagaidu sabiedriskie darbi</t>
  </si>
  <si>
    <t>50903 - Erasmus + programma  Līg.Nr. 2018-1-LV01-KA229-046985_1</t>
  </si>
  <si>
    <t>4062 - Rembates pagasta apsaimniekošana</t>
  </si>
  <si>
    <t>1061 - Ielu apgaismojums</t>
  </si>
  <si>
    <t>1051 - Atkritumu apsaimniekošana</t>
  </si>
  <si>
    <t>1106 - COVID-19</t>
  </si>
  <si>
    <t>50827 - ES struktūrfondu projekts "Proti un dari"</t>
  </si>
  <si>
    <t>1083 - Laikraksts "Ķegums novada ziņas"</t>
  </si>
  <si>
    <t>50828 - ES struktūrf.proj."Vietējās sabiedr.veselības veicināš.un slimību profil.Ķeguma nov."</t>
  </si>
  <si>
    <t>50909 - Projekts "Daugava pie Kaibalas"</t>
  </si>
  <si>
    <t>1019 - Izdevumu neparedzētiem gadījumiem</t>
  </si>
  <si>
    <t>1017 - Valsts kases aizdevuma procentu maksājumi</t>
  </si>
  <si>
    <t>50914 - Leader projekts 2020</t>
  </si>
  <si>
    <t>1084 - Līdzfinansējumi</t>
  </si>
  <si>
    <t>EUR</t>
  </si>
  <si>
    <t>1100 Atalgojums</t>
  </si>
  <si>
    <t>1200 Darba devēja valsts sociālās apdrošināšanas obligātās iemaksas, pabalsti un kompensācijas</t>
  </si>
  <si>
    <t>2000 Preces un pakalpojumi</t>
  </si>
  <si>
    <t xml:space="preserve">  2100 Mācību, darba un dienesta komandējumi, dienesta, darba braucieni</t>
  </si>
  <si>
    <t xml:space="preserve">  2200 Pakalpojumi</t>
  </si>
  <si>
    <t xml:space="preserve">  2300 Krājumi, materiāli, energoresursi, preces, biroja preces un inventārs, kurus neuzskaita kodā 5000</t>
  </si>
  <si>
    <t xml:space="preserve">  2400 Izdevumi periodikas iegādei</t>
  </si>
  <si>
    <t xml:space="preserve">  2500 Budžeta iestāžu nodokļu, nodevu un naudas sodu maksājumi</t>
  </si>
  <si>
    <t>3000 Subsīdijas un dotācijas</t>
  </si>
  <si>
    <t xml:space="preserve">  3200 Subsīdijas un dotācijas komersantiem, biedrībām un nodibinājumiem</t>
  </si>
  <si>
    <t>4000 Procentu izdevumi</t>
  </si>
  <si>
    <t xml:space="preserve">  4300 Pārējie procentu maksājumi</t>
  </si>
  <si>
    <t>5000 Pamatkapitāla veidošana</t>
  </si>
  <si>
    <t xml:space="preserve">  5100 Nemateriālie ieguldījumi</t>
  </si>
  <si>
    <t xml:space="preserve">  5200 Pamatlīdzekļi</t>
  </si>
  <si>
    <t>6000 Sociālie pabalsti</t>
  </si>
  <si>
    <t xml:space="preserve">  6200 Pensijas un sociālie pabalsti naudā</t>
  </si>
  <si>
    <t xml:space="preserve">  6300 Sociālie pabalsti natūrā</t>
  </si>
  <si>
    <t xml:space="preserve">  6400 Pārējie klasifikācijā neminētie maksājumi iedzīvotājiem natūrā un kompensācijas</t>
  </si>
  <si>
    <t xml:space="preserve">  6500 Kompensācijas, kuras izmaksā personām, pamatojoties uz Latvijas tiesu, Eiropas Savienības Tiesas, Eiropas Cilvēktiesību tiesas nolēmumiem</t>
  </si>
  <si>
    <t>7000 Uzturēšanas izdevumu transferti, pašu resursu maksājumi, starptautiskā sadarbība</t>
  </si>
  <si>
    <t xml:space="preserve">  7200 Pašvaldību uzturēšanas izdevumu transferti</t>
  </si>
  <si>
    <t>1000 Atlīdzība</t>
  </si>
  <si>
    <t xml:space="preserve">IZDEVUMI </t>
  </si>
  <si>
    <t>01.110</t>
  </si>
  <si>
    <t>01.721</t>
  </si>
  <si>
    <t>08.200</t>
  </si>
  <si>
    <t>09.100</t>
  </si>
  <si>
    <t>09.210</t>
  </si>
  <si>
    <t>09.510</t>
  </si>
  <si>
    <t>10.700</t>
  </si>
  <si>
    <t>01.330</t>
  </si>
  <si>
    <t>03.110</t>
  </si>
  <si>
    <t>04.430</t>
  </si>
  <si>
    <t>08.600</t>
  </si>
  <si>
    <t>08.300</t>
  </si>
  <si>
    <t>06.600</t>
  </si>
  <si>
    <t>1067 - Dabas resursu nodoklis (VF)</t>
  </si>
  <si>
    <t>06.400</t>
  </si>
  <si>
    <t>05.100</t>
  </si>
  <si>
    <t>09.600</t>
  </si>
  <si>
    <t>10.400</t>
  </si>
  <si>
    <t>10.900</t>
  </si>
  <si>
    <t>10.500</t>
  </si>
  <si>
    <t>09.820</t>
  </si>
  <si>
    <t>09.820.</t>
  </si>
  <si>
    <t>01.890</t>
  </si>
  <si>
    <t>3065 - Autoceļu fonds Birzgale (VF)</t>
  </si>
  <si>
    <t xml:space="preserve"> 1066 - Autoceļu fonds Ķegums (VF)</t>
  </si>
  <si>
    <t>1091m - VPII Gaismiņa 5.6. gad. Mērķdotācijas (VF)</t>
  </si>
  <si>
    <t>3091m - VPII "Birztaliņa" 5.6.gad. Mērķdotācijas (VF)</t>
  </si>
  <si>
    <t>1092m - Algas pedagogiem Ķeguma komercnovirziena vidusskola (VF)</t>
  </si>
  <si>
    <t>3092m - Birzgales pamatskola mērķdotācijas (VF)</t>
  </si>
  <si>
    <t>3093m - Birzgales mūzikas skola mērķdotācijas (VF)</t>
  </si>
  <si>
    <t>Pielikums pielikumam Nr. 2</t>
  </si>
  <si>
    <t>Ķeguma pilsētas un pagasta pārvaldes 2021.g. budžets</t>
  </si>
  <si>
    <t>Pārvaldes vadītājs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</si>
</sst>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b/>
      <sz val="6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20" fillId="0" borderId="10" xfId="0" applyNumberFormat="1" applyFont="1" applyFill="1" applyBorder="1" applyAlignment="1" applyProtection="1">
      <alignment horizontal="center" wrapText="1"/>
    </xf>
    <xf numFmtId="0" fontId="21" fillId="0" borderId="10" xfId="0" applyNumberFormat="1" applyFont="1" applyFill="1" applyBorder="1" applyAlignment="1" applyProtection="1">
      <alignment horizontal="left" wrapText="1"/>
    </xf>
    <xf numFmtId="2" fontId="21" fillId="0" borderId="10" xfId="0" applyNumberFormat="1" applyFont="1" applyFill="1" applyBorder="1" applyAlignment="1" applyProtection="1">
      <alignment horizontal="right" wrapText="1"/>
    </xf>
    <xf numFmtId="2" fontId="22" fillId="0" borderId="10" xfId="0" applyNumberFormat="1" applyFont="1" applyFill="1" applyBorder="1" applyAlignment="1" applyProtection="1">
      <alignment horizontal="right" wrapText="1"/>
    </xf>
    <xf numFmtId="0" fontId="21" fillId="33" borderId="10" xfId="0" applyNumberFormat="1" applyFont="1" applyFill="1" applyBorder="1" applyAlignment="1" applyProtection="1">
      <alignment horizontal="left" wrapText="1"/>
    </xf>
    <xf numFmtId="2" fontId="21" fillId="33" borderId="10" xfId="0" applyNumberFormat="1" applyFont="1" applyFill="1" applyBorder="1" applyAlignment="1" applyProtection="1">
      <alignment horizontal="right" wrapText="1"/>
    </xf>
    <xf numFmtId="0" fontId="23" fillId="33" borderId="10" xfId="0" applyNumberFormat="1" applyFont="1" applyFill="1" applyBorder="1" applyAlignment="1" applyProtection="1">
      <alignment horizontal="left" wrapText="1"/>
    </xf>
    <xf numFmtId="2" fontId="23" fillId="33" borderId="10" xfId="0" applyNumberFormat="1" applyFont="1" applyFill="1" applyBorder="1" applyAlignment="1" applyProtection="1">
      <alignment horizontal="center" wrapText="1"/>
    </xf>
    <xf numFmtId="0" fontId="24" fillId="33" borderId="13" xfId="0" applyNumberFormat="1" applyFont="1" applyFill="1" applyBorder="1" applyAlignment="1" applyProtection="1">
      <alignment horizontal="left" wrapText="1"/>
    </xf>
    <xf numFmtId="2" fontId="25" fillId="33" borderId="13" xfId="0" applyNumberFormat="1" applyFont="1" applyFill="1" applyBorder="1"/>
    <xf numFmtId="0" fontId="24" fillId="33" borderId="10" xfId="0" applyNumberFormat="1" applyFont="1" applyFill="1" applyBorder="1" applyAlignment="1" applyProtection="1">
      <alignment horizontal="center" vertical="center" wrapText="1"/>
    </xf>
    <xf numFmtId="1" fontId="23" fillId="33" borderId="10" xfId="0" applyNumberFormat="1" applyFont="1" applyFill="1" applyBorder="1" applyAlignment="1" applyProtection="1">
      <alignment horizontal="center" wrapText="1"/>
    </xf>
    <xf numFmtId="1" fontId="21" fillId="33" borderId="10" xfId="0" applyNumberFormat="1" applyFont="1" applyFill="1" applyBorder="1" applyAlignment="1" applyProtection="1">
      <alignment horizontal="right" wrapText="1"/>
    </xf>
    <xf numFmtId="1" fontId="25" fillId="33" borderId="13" xfId="0" applyNumberFormat="1" applyFont="1" applyFill="1" applyBorder="1"/>
    <xf numFmtId="0" fontId="0" fillId="0" borderId="0" xfId="0" applyFill="1"/>
    <xf numFmtId="1" fontId="21" fillId="0" borderId="10" xfId="0" applyNumberFormat="1" applyFont="1" applyFill="1" applyBorder="1" applyAlignment="1" applyProtection="1">
      <alignment horizontal="right" wrapText="1"/>
    </xf>
    <xf numFmtId="1" fontId="22" fillId="0" borderId="10" xfId="0" applyNumberFormat="1" applyFont="1" applyFill="1" applyBorder="1" applyAlignment="1" applyProtection="1">
      <alignment horizontal="right" wrapText="1"/>
    </xf>
    <xf numFmtId="0" fontId="26" fillId="0" borderId="0" xfId="0" applyFont="1"/>
    <xf numFmtId="0" fontId="27" fillId="0" borderId="13" xfId="0" applyFont="1" applyBorder="1"/>
    <xf numFmtId="0" fontId="27" fillId="34" borderId="13" xfId="0" applyFont="1" applyFill="1" applyBorder="1"/>
    <xf numFmtId="0" fontId="28" fillId="33" borderId="12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27" fillId="0" borderId="13" xfId="0" applyFont="1" applyFill="1" applyBorder="1"/>
    <xf numFmtId="0" fontId="30" fillId="0" borderId="0" xfId="0" applyFont="1"/>
    <xf numFmtId="0" fontId="31" fillId="0" borderId="0" xfId="0" applyFont="1"/>
    <xf numFmtId="0" fontId="18" fillId="0" borderId="0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>
      <alignment horizontal="center" wrapText="1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28" fillId="0" borderId="12" xfId="0" applyNumberFormat="1" applyFont="1" applyFill="1" applyBorder="1" applyAlignment="1" applyProtection="1">
      <alignment horizontal="center" vertical="center" wrapText="1"/>
    </xf>
  </cellXfs>
  <cellStyles count="42">
    <cellStyle name="1. izcēlums" xfId="18" builtinId="29" customBuiltin="1"/>
    <cellStyle name="2. izcēlums" xfId="22" builtinId="33" customBuiltin="1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3. izcēlums " xfId="26" builtinId="37" customBuiltin="1"/>
    <cellStyle name="4. izcēlums" xfId="30" builtinId="41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5. izcēlums" xfId="34" builtinId="45" customBuiltin="1"/>
    <cellStyle name="6. izcēlums" xfId="38" builtinId="49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workbookViewId="0">
      <pane xSplit="1" ySplit="5" topLeftCell="B15" activePane="bottomRight" state="frozen"/>
      <selection pane="topRight" activeCell="B1" sqref="B1"/>
      <selection pane="bottomLeft" activeCell="A7" sqref="A7"/>
      <selection pane="bottomRight" activeCell="G34" sqref="G34"/>
    </sheetView>
  </sheetViews>
  <sheetFormatPr defaultRowHeight="15" x14ac:dyDescent="0.25"/>
  <cols>
    <col min="1" max="1" width="45.7109375" bestFit="1" customWidth="1"/>
    <col min="2" max="2" width="10.28515625" customWidth="1"/>
    <col min="3" max="3" width="9.42578125" customWidth="1"/>
    <col min="4" max="9" width="11.42578125" customWidth="1"/>
    <col min="10" max="10" width="10.7109375" customWidth="1"/>
    <col min="11" max="11" width="8.7109375" customWidth="1"/>
    <col min="12" max="17" width="11.42578125" customWidth="1"/>
    <col min="18" max="18" width="10.7109375" customWidth="1"/>
    <col min="19" max="19" width="10.42578125" customWidth="1"/>
    <col min="20" max="25" width="11.42578125" customWidth="1"/>
    <col min="26" max="26" width="10.140625" customWidth="1"/>
    <col min="27" max="27" width="9.7109375" customWidth="1"/>
    <col min="28" max="28" width="11.42578125" customWidth="1"/>
    <col min="29" max="29" width="8.85546875" customWidth="1"/>
    <col min="30" max="31" width="11.42578125" customWidth="1"/>
    <col min="32" max="32" width="10" customWidth="1"/>
    <col min="33" max="56" width="11.42578125" customWidth="1"/>
    <col min="57" max="57" width="10.85546875" customWidth="1"/>
    <col min="58" max="58" width="11.42578125" customWidth="1"/>
    <col min="59" max="59" width="10" customWidth="1"/>
    <col min="60" max="63" width="11.42578125" customWidth="1"/>
    <col min="64" max="64" width="11.42578125" bestFit="1" customWidth="1"/>
  </cols>
  <sheetData>
    <row r="1" spans="1:64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pans="1:64" ht="15.75" x14ac:dyDescent="0.25">
      <c r="A2" s="25" t="s">
        <v>113</v>
      </c>
      <c r="B2" s="26" t="s">
        <v>114</v>
      </c>
      <c r="C2" s="26"/>
      <c r="D2" s="26"/>
      <c r="E2" s="26"/>
      <c r="F2" s="26"/>
      <c r="G2" s="26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</row>
    <row r="3" spans="1:6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3"/>
    </row>
    <row r="4" spans="1:64" x14ac:dyDescent="0.25">
      <c r="A4" s="18"/>
      <c r="B4" s="19" t="s">
        <v>83</v>
      </c>
      <c r="C4" s="19" t="s">
        <v>83</v>
      </c>
      <c r="D4" s="19" t="s">
        <v>83</v>
      </c>
      <c r="E4" s="19" t="s">
        <v>83</v>
      </c>
      <c r="F4" s="19" t="s">
        <v>83</v>
      </c>
      <c r="G4" s="19" t="s">
        <v>90</v>
      </c>
      <c r="H4" s="19" t="s">
        <v>84</v>
      </c>
      <c r="I4" s="19" t="s">
        <v>105</v>
      </c>
      <c r="J4" s="19" t="s">
        <v>91</v>
      </c>
      <c r="K4" s="19" t="s">
        <v>92</v>
      </c>
      <c r="L4" s="19" t="s">
        <v>98</v>
      </c>
      <c r="M4" s="19" t="s">
        <v>97</v>
      </c>
      <c r="N4" s="19" t="s">
        <v>95</v>
      </c>
      <c r="O4" s="19" t="s">
        <v>95</v>
      </c>
      <c r="P4" s="19" t="s">
        <v>95</v>
      </c>
      <c r="Q4" s="19" t="s">
        <v>95</v>
      </c>
      <c r="R4" s="19" t="s">
        <v>95</v>
      </c>
      <c r="S4" s="19" t="s">
        <v>95</v>
      </c>
      <c r="T4" s="19" t="s">
        <v>95</v>
      </c>
      <c r="U4" s="19" t="s">
        <v>95</v>
      </c>
      <c r="V4" s="19" t="s">
        <v>85</v>
      </c>
      <c r="W4" s="24" t="s">
        <v>85</v>
      </c>
      <c r="X4" s="19" t="s">
        <v>85</v>
      </c>
      <c r="Y4" s="19" t="s">
        <v>85</v>
      </c>
      <c r="Z4" s="19" t="s">
        <v>85</v>
      </c>
      <c r="AA4" s="19" t="s">
        <v>85</v>
      </c>
      <c r="AB4" s="19" t="s">
        <v>85</v>
      </c>
      <c r="AC4" s="19" t="s">
        <v>85</v>
      </c>
      <c r="AD4" s="19" t="s">
        <v>85</v>
      </c>
      <c r="AE4" s="19" t="s">
        <v>94</v>
      </c>
      <c r="AF4" s="19" t="s">
        <v>93</v>
      </c>
      <c r="AG4" s="19" t="s">
        <v>93</v>
      </c>
      <c r="AH4" s="19" t="s">
        <v>93</v>
      </c>
      <c r="AI4" s="19" t="s">
        <v>93</v>
      </c>
      <c r="AJ4" s="19" t="s">
        <v>93</v>
      </c>
      <c r="AK4" s="19" t="s">
        <v>93</v>
      </c>
      <c r="AL4" s="19" t="s">
        <v>93</v>
      </c>
      <c r="AM4" s="19" t="s">
        <v>93</v>
      </c>
      <c r="AN4" s="19" t="s">
        <v>86</v>
      </c>
      <c r="AO4" s="19" t="s">
        <v>86</v>
      </c>
      <c r="AP4" s="19" t="s">
        <v>86</v>
      </c>
      <c r="AQ4" s="19" t="s">
        <v>86</v>
      </c>
      <c r="AR4" s="19" t="s">
        <v>86</v>
      </c>
      <c r="AS4" s="19" t="s">
        <v>86</v>
      </c>
      <c r="AT4" s="19" t="s">
        <v>86</v>
      </c>
      <c r="AU4" s="19" t="s">
        <v>87</v>
      </c>
      <c r="AV4" s="19" t="s">
        <v>87</v>
      </c>
      <c r="AW4" s="19" t="s">
        <v>87</v>
      </c>
      <c r="AX4" s="19" t="s">
        <v>87</v>
      </c>
      <c r="AY4" s="19" t="s">
        <v>87</v>
      </c>
      <c r="AZ4" s="19" t="s">
        <v>88</v>
      </c>
      <c r="BA4" s="19" t="s">
        <v>88</v>
      </c>
      <c r="BB4" s="19" t="s">
        <v>99</v>
      </c>
      <c r="BC4" s="19" t="s">
        <v>103</v>
      </c>
      <c r="BD4" s="19" t="s">
        <v>104</v>
      </c>
      <c r="BE4" s="19" t="s">
        <v>100</v>
      </c>
      <c r="BF4" s="19" t="s">
        <v>102</v>
      </c>
      <c r="BG4" s="20" t="s">
        <v>89</v>
      </c>
      <c r="BH4" s="19" t="s">
        <v>89</v>
      </c>
      <c r="BI4" s="19" t="s">
        <v>101</v>
      </c>
      <c r="BJ4" s="19" t="s">
        <v>101</v>
      </c>
      <c r="BK4" s="19" t="s">
        <v>101</v>
      </c>
    </row>
    <row r="5" spans="1:64" ht="70.5" customHeight="1" x14ac:dyDescent="0.25">
      <c r="A5" s="29" t="s">
        <v>2</v>
      </c>
      <c r="B5" s="21" t="s">
        <v>4</v>
      </c>
      <c r="C5" s="21" t="s">
        <v>29</v>
      </c>
      <c r="D5" s="21" t="s">
        <v>13</v>
      </c>
      <c r="E5" s="21" t="s">
        <v>14</v>
      </c>
      <c r="F5" s="21" t="s">
        <v>40</v>
      </c>
      <c r="G5" s="21" t="s">
        <v>15</v>
      </c>
      <c r="H5" s="21" t="s">
        <v>55</v>
      </c>
      <c r="I5" s="21" t="s">
        <v>54</v>
      </c>
      <c r="J5" s="21" t="s">
        <v>16</v>
      </c>
      <c r="K5" s="21" t="s">
        <v>17</v>
      </c>
      <c r="L5" s="21" t="s">
        <v>48</v>
      </c>
      <c r="M5" s="21" t="s">
        <v>47</v>
      </c>
      <c r="N5" s="21" t="s">
        <v>26</v>
      </c>
      <c r="O5" s="21" t="s">
        <v>106</v>
      </c>
      <c r="P5" s="21" t="s">
        <v>18</v>
      </c>
      <c r="Q5" s="21" t="s">
        <v>46</v>
      </c>
      <c r="R5" s="21" t="s">
        <v>107</v>
      </c>
      <c r="S5" s="21" t="s">
        <v>30</v>
      </c>
      <c r="T5" s="21" t="s">
        <v>31</v>
      </c>
      <c r="U5" s="21" t="s">
        <v>96</v>
      </c>
      <c r="V5" s="21" t="s">
        <v>8</v>
      </c>
      <c r="W5" s="21" t="s">
        <v>9</v>
      </c>
      <c r="X5" s="21" t="s">
        <v>10</v>
      </c>
      <c r="Y5" s="21" t="s">
        <v>36</v>
      </c>
      <c r="Z5" s="21" t="s">
        <v>32</v>
      </c>
      <c r="AA5" s="21" t="s">
        <v>33</v>
      </c>
      <c r="AB5" s="21" t="s">
        <v>20</v>
      </c>
      <c r="AC5" s="21" t="s">
        <v>28</v>
      </c>
      <c r="AD5" s="21" t="s">
        <v>41</v>
      </c>
      <c r="AE5" s="21" t="s">
        <v>51</v>
      </c>
      <c r="AF5" s="21" t="s">
        <v>43</v>
      </c>
      <c r="AG5" s="21" t="s">
        <v>27</v>
      </c>
      <c r="AH5" s="21" t="s">
        <v>52</v>
      </c>
      <c r="AI5" s="21" t="s">
        <v>53</v>
      </c>
      <c r="AJ5" s="21" t="s">
        <v>19</v>
      </c>
      <c r="AK5" s="21" t="s">
        <v>50</v>
      </c>
      <c r="AL5" s="21" t="s">
        <v>56</v>
      </c>
      <c r="AM5" s="21" t="s">
        <v>57</v>
      </c>
      <c r="AN5" s="21" t="s">
        <v>5</v>
      </c>
      <c r="AO5" s="21" t="s">
        <v>6</v>
      </c>
      <c r="AP5" s="21" t="s">
        <v>108</v>
      </c>
      <c r="AQ5" s="21" t="s">
        <v>109</v>
      </c>
      <c r="AR5" s="21" t="s">
        <v>110</v>
      </c>
      <c r="AS5" s="21" t="s">
        <v>21</v>
      </c>
      <c r="AT5" s="21" t="s">
        <v>34</v>
      </c>
      <c r="AU5" s="21" t="s">
        <v>111</v>
      </c>
      <c r="AV5" s="21" t="s">
        <v>11</v>
      </c>
      <c r="AW5" s="21" t="s">
        <v>35</v>
      </c>
      <c r="AX5" s="21" t="s">
        <v>45</v>
      </c>
      <c r="AY5" s="21" t="s">
        <v>37</v>
      </c>
      <c r="AZ5" s="21" t="s">
        <v>7</v>
      </c>
      <c r="BA5" s="21" t="s">
        <v>112</v>
      </c>
      <c r="BB5" s="21" t="s">
        <v>22</v>
      </c>
      <c r="BC5" s="21" t="s">
        <v>38</v>
      </c>
      <c r="BD5" s="21" t="s">
        <v>39</v>
      </c>
      <c r="BE5" s="21" t="s">
        <v>23</v>
      </c>
      <c r="BF5" s="21" t="s">
        <v>44</v>
      </c>
      <c r="BG5" s="21" t="s">
        <v>12</v>
      </c>
      <c r="BH5" s="21" t="s">
        <v>24</v>
      </c>
      <c r="BI5" s="21" t="s">
        <v>25</v>
      </c>
      <c r="BJ5" s="21" t="s">
        <v>42</v>
      </c>
      <c r="BK5" s="21" t="s">
        <v>49</v>
      </c>
      <c r="BL5" s="11" t="s">
        <v>3</v>
      </c>
    </row>
    <row r="6" spans="1:64" x14ac:dyDescent="0.25">
      <c r="A6" s="30"/>
      <c r="B6" s="22" t="s">
        <v>58</v>
      </c>
      <c r="C6" s="22" t="s">
        <v>58</v>
      </c>
      <c r="D6" s="22" t="s">
        <v>58</v>
      </c>
      <c r="E6" s="22" t="s">
        <v>58</v>
      </c>
      <c r="F6" s="22" t="s">
        <v>58</v>
      </c>
      <c r="G6" s="22" t="s">
        <v>58</v>
      </c>
      <c r="H6" s="22" t="s">
        <v>58</v>
      </c>
      <c r="I6" s="22" t="s">
        <v>58</v>
      </c>
      <c r="J6" s="22" t="s">
        <v>58</v>
      </c>
      <c r="K6" s="22" t="s">
        <v>58</v>
      </c>
      <c r="L6" s="22" t="s">
        <v>58</v>
      </c>
      <c r="M6" s="22" t="s">
        <v>58</v>
      </c>
      <c r="N6" s="22" t="s">
        <v>58</v>
      </c>
      <c r="O6" s="22" t="s">
        <v>58</v>
      </c>
      <c r="P6" s="22" t="s">
        <v>58</v>
      </c>
      <c r="Q6" s="22" t="s">
        <v>58</v>
      </c>
      <c r="R6" s="22" t="s">
        <v>58</v>
      </c>
      <c r="S6" s="22" t="s">
        <v>58</v>
      </c>
      <c r="T6" s="22" t="s">
        <v>58</v>
      </c>
      <c r="U6" s="22" t="s">
        <v>58</v>
      </c>
      <c r="V6" s="22" t="s">
        <v>58</v>
      </c>
      <c r="W6" s="22" t="s">
        <v>58</v>
      </c>
      <c r="X6" s="22" t="s">
        <v>58</v>
      </c>
      <c r="Y6" s="22" t="s">
        <v>58</v>
      </c>
      <c r="Z6" s="22" t="s">
        <v>58</v>
      </c>
      <c r="AA6" s="22" t="s">
        <v>58</v>
      </c>
      <c r="AB6" s="22" t="s">
        <v>58</v>
      </c>
      <c r="AC6" s="22" t="s">
        <v>58</v>
      </c>
      <c r="AD6" s="22" t="s">
        <v>58</v>
      </c>
      <c r="AE6" s="22" t="s">
        <v>58</v>
      </c>
      <c r="AF6" s="22" t="s">
        <v>58</v>
      </c>
      <c r="AG6" s="22" t="s">
        <v>58</v>
      </c>
      <c r="AH6" s="22" t="s">
        <v>58</v>
      </c>
      <c r="AI6" s="22" t="s">
        <v>58</v>
      </c>
      <c r="AJ6" s="22" t="s">
        <v>58</v>
      </c>
      <c r="AK6" s="22" t="s">
        <v>58</v>
      </c>
      <c r="AL6" s="22" t="s">
        <v>58</v>
      </c>
      <c r="AM6" s="22" t="s">
        <v>58</v>
      </c>
      <c r="AN6" s="22" t="s">
        <v>58</v>
      </c>
      <c r="AO6" s="22" t="s">
        <v>58</v>
      </c>
      <c r="AP6" s="22" t="s">
        <v>58</v>
      </c>
      <c r="AQ6" s="22" t="s">
        <v>58</v>
      </c>
      <c r="AR6" s="22" t="s">
        <v>58</v>
      </c>
      <c r="AS6" s="22" t="s">
        <v>58</v>
      </c>
      <c r="AT6" s="22" t="s">
        <v>58</v>
      </c>
      <c r="AU6" s="22" t="s">
        <v>58</v>
      </c>
      <c r="AV6" s="22" t="s">
        <v>58</v>
      </c>
      <c r="AW6" s="22" t="s">
        <v>58</v>
      </c>
      <c r="AX6" s="22" t="s">
        <v>58</v>
      </c>
      <c r="AY6" s="22" t="s">
        <v>58</v>
      </c>
      <c r="AZ6" s="22" t="s">
        <v>58</v>
      </c>
      <c r="BA6" s="22" t="s">
        <v>58</v>
      </c>
      <c r="BB6" s="22" t="s">
        <v>58</v>
      </c>
      <c r="BC6" s="22" t="s">
        <v>58</v>
      </c>
      <c r="BD6" s="22" t="s">
        <v>58</v>
      </c>
      <c r="BE6" s="22" t="s">
        <v>58</v>
      </c>
      <c r="BF6" s="22" t="s">
        <v>58</v>
      </c>
      <c r="BG6" s="22" t="s">
        <v>58</v>
      </c>
      <c r="BH6" s="22" t="s">
        <v>58</v>
      </c>
      <c r="BI6" s="22" t="s">
        <v>58</v>
      </c>
      <c r="BJ6" s="22" t="s">
        <v>58</v>
      </c>
      <c r="BK6" s="22" t="s">
        <v>58</v>
      </c>
      <c r="BL6" s="1" t="s">
        <v>58</v>
      </c>
    </row>
    <row r="7" spans="1:64" x14ac:dyDescent="0.25">
      <c r="A7" s="7" t="s">
        <v>81</v>
      </c>
      <c r="B7" s="12">
        <f t="shared" ref="B7:AG7" si="0">B8+B9</f>
        <v>230012</v>
      </c>
      <c r="C7" s="12">
        <f t="shared" si="0"/>
        <v>59284</v>
      </c>
      <c r="D7" s="12">
        <f t="shared" si="0"/>
        <v>3285</v>
      </c>
      <c r="E7" s="12">
        <f t="shared" si="0"/>
        <v>81178</v>
      </c>
      <c r="F7" s="12">
        <f t="shared" si="0"/>
        <v>0</v>
      </c>
      <c r="G7" s="12">
        <f t="shared" si="0"/>
        <v>48518</v>
      </c>
      <c r="H7" s="12">
        <f t="shared" si="0"/>
        <v>0</v>
      </c>
      <c r="I7" s="12">
        <f t="shared" si="0"/>
        <v>0</v>
      </c>
      <c r="J7" s="12">
        <f t="shared" si="0"/>
        <v>62710</v>
      </c>
      <c r="K7" s="12">
        <f t="shared" si="0"/>
        <v>25571</v>
      </c>
      <c r="L7" s="12">
        <f t="shared" si="0"/>
        <v>0</v>
      </c>
      <c r="M7" s="12">
        <f t="shared" si="0"/>
        <v>0</v>
      </c>
      <c r="N7" s="12">
        <f t="shared" si="0"/>
        <v>56281</v>
      </c>
      <c r="O7" s="12">
        <f t="shared" si="0"/>
        <v>0</v>
      </c>
      <c r="P7" s="12">
        <f t="shared" si="0"/>
        <v>95264</v>
      </c>
      <c r="Q7" s="12">
        <f t="shared" si="0"/>
        <v>0</v>
      </c>
      <c r="R7" s="12">
        <f t="shared" si="0"/>
        <v>0</v>
      </c>
      <c r="S7" s="12">
        <f t="shared" si="0"/>
        <v>83685</v>
      </c>
      <c r="T7" s="12">
        <f t="shared" si="0"/>
        <v>69829</v>
      </c>
      <c r="U7" s="12">
        <f t="shared" si="0"/>
        <v>0</v>
      </c>
      <c r="V7" s="8">
        <f t="shared" si="0"/>
        <v>103432</v>
      </c>
      <c r="W7" s="8">
        <f t="shared" si="0"/>
        <v>40825</v>
      </c>
      <c r="X7" s="8">
        <f t="shared" si="0"/>
        <v>60216</v>
      </c>
      <c r="Y7" s="12">
        <f t="shared" si="0"/>
        <v>31031</v>
      </c>
      <c r="Z7" s="12">
        <f t="shared" si="0"/>
        <v>10909</v>
      </c>
      <c r="AA7" s="12">
        <f t="shared" si="0"/>
        <v>10402</v>
      </c>
      <c r="AB7" s="12">
        <f t="shared" si="0"/>
        <v>75023</v>
      </c>
      <c r="AC7" s="12">
        <f t="shared" si="0"/>
        <v>11391</v>
      </c>
      <c r="AD7" s="12">
        <f t="shared" si="0"/>
        <v>5555</v>
      </c>
      <c r="AE7" s="12">
        <f t="shared" si="0"/>
        <v>0</v>
      </c>
      <c r="AF7" s="12">
        <f t="shared" si="0"/>
        <v>129</v>
      </c>
      <c r="AG7" s="12">
        <f t="shared" si="0"/>
        <v>12478</v>
      </c>
      <c r="AH7" s="12">
        <f t="shared" ref="AH7:BL7" si="1">AH8+AH9</f>
        <v>0</v>
      </c>
      <c r="AI7" s="12">
        <f t="shared" si="1"/>
        <v>0</v>
      </c>
      <c r="AJ7" s="12">
        <f t="shared" si="1"/>
        <v>42267</v>
      </c>
      <c r="AK7" s="12">
        <f t="shared" si="1"/>
        <v>0</v>
      </c>
      <c r="AL7" s="12">
        <f t="shared" si="1"/>
        <v>0</v>
      </c>
      <c r="AM7" s="12">
        <f t="shared" si="1"/>
        <v>0</v>
      </c>
      <c r="AN7" s="8">
        <f t="shared" si="1"/>
        <v>324678</v>
      </c>
      <c r="AO7" s="8">
        <f t="shared" si="1"/>
        <v>142071</v>
      </c>
      <c r="AP7" s="8">
        <f t="shared" si="1"/>
        <v>61368</v>
      </c>
      <c r="AQ7" s="8">
        <f t="shared" si="1"/>
        <v>15528</v>
      </c>
      <c r="AR7" s="8">
        <f t="shared" si="1"/>
        <v>440125</v>
      </c>
      <c r="AS7" s="12">
        <f t="shared" si="1"/>
        <v>225699</v>
      </c>
      <c r="AT7" s="12">
        <f t="shared" si="1"/>
        <v>81917</v>
      </c>
      <c r="AU7" s="8">
        <f t="shared" si="1"/>
        <v>113721</v>
      </c>
      <c r="AV7" s="8">
        <f t="shared" si="1"/>
        <v>239323</v>
      </c>
      <c r="AW7" s="12">
        <f t="shared" si="1"/>
        <v>124673</v>
      </c>
      <c r="AX7" s="12">
        <f t="shared" si="1"/>
        <v>0</v>
      </c>
      <c r="AY7" s="12">
        <f t="shared" si="1"/>
        <v>10210</v>
      </c>
      <c r="AZ7" s="8">
        <f t="shared" si="1"/>
        <v>67404</v>
      </c>
      <c r="BA7" s="8">
        <f t="shared" si="1"/>
        <v>88354</v>
      </c>
      <c r="BB7" s="12">
        <f t="shared" si="1"/>
        <v>9916</v>
      </c>
      <c r="BC7" s="12">
        <f t="shared" si="1"/>
        <v>8785</v>
      </c>
      <c r="BD7" s="12">
        <f t="shared" si="1"/>
        <v>82198</v>
      </c>
      <c r="BE7" s="12">
        <f t="shared" si="1"/>
        <v>31650</v>
      </c>
      <c r="BF7" s="12">
        <f t="shared" si="1"/>
        <v>200</v>
      </c>
      <c r="BG7" s="12">
        <f t="shared" si="1"/>
        <v>125251</v>
      </c>
      <c r="BH7" s="12">
        <f t="shared" si="1"/>
        <v>280750</v>
      </c>
      <c r="BI7" s="12">
        <f t="shared" si="1"/>
        <v>23282</v>
      </c>
      <c r="BJ7" s="12">
        <f t="shared" si="1"/>
        <v>1236</v>
      </c>
      <c r="BK7" s="12">
        <f t="shared" si="1"/>
        <v>0</v>
      </c>
      <c r="BL7" s="12">
        <f t="shared" si="1"/>
        <v>3717614</v>
      </c>
    </row>
    <row r="8" spans="1:64" x14ac:dyDescent="0.25">
      <c r="A8" s="2" t="s">
        <v>59</v>
      </c>
      <c r="B8" s="16">
        <v>183109</v>
      </c>
      <c r="C8" s="16">
        <v>47178</v>
      </c>
      <c r="D8" s="16">
        <v>2617</v>
      </c>
      <c r="E8" s="16">
        <v>59391</v>
      </c>
      <c r="F8" s="16">
        <v>0</v>
      </c>
      <c r="G8" s="16">
        <v>38575</v>
      </c>
      <c r="H8" s="16">
        <v>0</v>
      </c>
      <c r="I8" s="16">
        <v>0</v>
      </c>
      <c r="J8" s="16">
        <v>50180</v>
      </c>
      <c r="K8" s="16">
        <v>19808</v>
      </c>
      <c r="L8" s="16">
        <v>0</v>
      </c>
      <c r="M8" s="16">
        <v>0</v>
      </c>
      <c r="N8" s="16">
        <v>44561</v>
      </c>
      <c r="O8" s="16">
        <v>0</v>
      </c>
      <c r="P8" s="16">
        <v>73526</v>
      </c>
      <c r="Q8" s="16">
        <v>0</v>
      </c>
      <c r="R8" s="16">
        <v>0</v>
      </c>
      <c r="S8" s="16">
        <v>67237</v>
      </c>
      <c r="T8" s="16">
        <v>55935</v>
      </c>
      <c r="U8" s="16">
        <v>0</v>
      </c>
      <c r="V8" s="3">
        <v>82611</v>
      </c>
      <c r="W8" s="3">
        <v>32759</v>
      </c>
      <c r="X8" s="3">
        <v>48267</v>
      </c>
      <c r="Y8" s="16">
        <v>24751</v>
      </c>
      <c r="Z8" s="16">
        <v>8606</v>
      </c>
      <c r="AA8" s="16">
        <v>8256</v>
      </c>
      <c r="AB8" s="16">
        <v>59529</v>
      </c>
      <c r="AC8" s="16">
        <v>9036</v>
      </c>
      <c r="AD8" s="16">
        <v>4495</v>
      </c>
      <c r="AE8" s="16">
        <v>0</v>
      </c>
      <c r="AF8" s="16">
        <v>0</v>
      </c>
      <c r="AG8" s="16">
        <v>10006</v>
      </c>
      <c r="AH8" s="16">
        <v>0</v>
      </c>
      <c r="AI8" s="16">
        <v>0</v>
      </c>
      <c r="AJ8" s="16">
        <v>33748</v>
      </c>
      <c r="AK8" s="16">
        <v>0</v>
      </c>
      <c r="AL8" s="16">
        <v>0</v>
      </c>
      <c r="AM8" s="16">
        <v>0</v>
      </c>
      <c r="AN8" s="3">
        <v>257666</v>
      </c>
      <c r="AO8" s="3">
        <v>112212</v>
      </c>
      <c r="AP8" s="3">
        <v>49394</v>
      </c>
      <c r="AQ8" s="3">
        <v>12378</v>
      </c>
      <c r="AR8" s="3">
        <v>355240</v>
      </c>
      <c r="AS8" s="16">
        <v>177848</v>
      </c>
      <c r="AT8" s="16">
        <v>64640</v>
      </c>
      <c r="AU8" s="3">
        <v>91776</v>
      </c>
      <c r="AV8" s="3">
        <v>182195</v>
      </c>
      <c r="AW8" s="16">
        <v>96165</v>
      </c>
      <c r="AX8" s="16">
        <v>0</v>
      </c>
      <c r="AY8" s="16">
        <v>8160</v>
      </c>
      <c r="AZ8" s="3">
        <v>51918</v>
      </c>
      <c r="BA8" s="3">
        <v>71498</v>
      </c>
      <c r="BB8" s="16">
        <v>8390</v>
      </c>
      <c r="BC8" s="16">
        <v>7108</v>
      </c>
      <c r="BD8" s="16">
        <v>66241</v>
      </c>
      <c r="BE8" s="16">
        <v>20696</v>
      </c>
      <c r="BF8" s="16">
        <v>0</v>
      </c>
      <c r="BG8" s="16">
        <v>98560</v>
      </c>
      <c r="BH8" s="16">
        <v>223516</v>
      </c>
      <c r="BI8" s="16">
        <v>18818</v>
      </c>
      <c r="BJ8" s="16">
        <v>1000</v>
      </c>
      <c r="BK8" s="16">
        <v>0</v>
      </c>
      <c r="BL8" s="16">
        <f>SUM(B8:BK8)</f>
        <v>2939600</v>
      </c>
    </row>
    <row r="9" spans="1:64" ht="22.5" x14ac:dyDescent="0.25">
      <c r="A9" s="2" t="s">
        <v>60</v>
      </c>
      <c r="B9" s="16">
        <v>46903</v>
      </c>
      <c r="C9" s="16">
        <v>12106</v>
      </c>
      <c r="D9" s="16">
        <v>668</v>
      </c>
      <c r="E9" s="16">
        <v>21787</v>
      </c>
      <c r="F9" s="16">
        <v>0</v>
      </c>
      <c r="G9" s="16">
        <v>9943</v>
      </c>
      <c r="H9" s="16">
        <v>0</v>
      </c>
      <c r="I9" s="16">
        <v>0</v>
      </c>
      <c r="J9" s="16">
        <v>12530</v>
      </c>
      <c r="K9" s="16">
        <v>5763</v>
      </c>
      <c r="L9" s="16">
        <v>0</v>
      </c>
      <c r="M9" s="16">
        <v>0</v>
      </c>
      <c r="N9" s="16">
        <v>11720</v>
      </c>
      <c r="O9" s="16">
        <v>0</v>
      </c>
      <c r="P9" s="16">
        <v>21738</v>
      </c>
      <c r="Q9" s="16">
        <v>0</v>
      </c>
      <c r="R9" s="16">
        <v>0</v>
      </c>
      <c r="S9" s="16">
        <v>16448</v>
      </c>
      <c r="T9" s="16">
        <v>13894</v>
      </c>
      <c r="U9" s="16">
        <v>0</v>
      </c>
      <c r="V9" s="3">
        <v>20821</v>
      </c>
      <c r="W9" s="3">
        <v>8066</v>
      </c>
      <c r="X9" s="3">
        <v>11949</v>
      </c>
      <c r="Y9" s="16">
        <v>6280</v>
      </c>
      <c r="Z9" s="16">
        <v>2303</v>
      </c>
      <c r="AA9" s="16">
        <v>2146</v>
      </c>
      <c r="AB9" s="16">
        <v>15494</v>
      </c>
      <c r="AC9" s="16">
        <v>2355</v>
      </c>
      <c r="AD9" s="16">
        <v>1060</v>
      </c>
      <c r="AE9" s="16">
        <v>0</v>
      </c>
      <c r="AF9" s="16">
        <v>129</v>
      </c>
      <c r="AG9" s="16">
        <v>2472</v>
      </c>
      <c r="AH9" s="16">
        <v>0</v>
      </c>
      <c r="AI9" s="16">
        <v>0</v>
      </c>
      <c r="AJ9" s="16">
        <v>8519</v>
      </c>
      <c r="AK9" s="16">
        <v>0</v>
      </c>
      <c r="AL9" s="16">
        <v>0</v>
      </c>
      <c r="AM9" s="16">
        <v>0</v>
      </c>
      <c r="AN9" s="3">
        <v>67012</v>
      </c>
      <c r="AO9" s="3">
        <v>29859</v>
      </c>
      <c r="AP9" s="3">
        <v>11974</v>
      </c>
      <c r="AQ9" s="3">
        <v>3150</v>
      </c>
      <c r="AR9" s="3">
        <v>84885</v>
      </c>
      <c r="AS9" s="16">
        <v>47851</v>
      </c>
      <c r="AT9" s="16">
        <v>17277</v>
      </c>
      <c r="AU9" s="3">
        <v>21945</v>
      </c>
      <c r="AV9" s="3">
        <v>57128</v>
      </c>
      <c r="AW9" s="16">
        <v>28508</v>
      </c>
      <c r="AX9" s="16">
        <v>0</v>
      </c>
      <c r="AY9" s="16">
        <v>2050</v>
      </c>
      <c r="AZ9" s="3">
        <v>15486</v>
      </c>
      <c r="BA9" s="3">
        <v>16856</v>
      </c>
      <c r="BB9" s="16">
        <v>1526</v>
      </c>
      <c r="BC9" s="16">
        <v>1677</v>
      </c>
      <c r="BD9" s="16">
        <v>15957</v>
      </c>
      <c r="BE9" s="16">
        <v>10954</v>
      </c>
      <c r="BF9" s="16">
        <v>200</v>
      </c>
      <c r="BG9" s="16">
        <v>26691</v>
      </c>
      <c r="BH9" s="16">
        <v>57234</v>
      </c>
      <c r="BI9" s="16">
        <v>4464</v>
      </c>
      <c r="BJ9" s="16">
        <v>236</v>
      </c>
      <c r="BK9" s="16">
        <v>0</v>
      </c>
      <c r="BL9" s="16">
        <f>SUM(B9:BK9)</f>
        <v>778014</v>
      </c>
    </row>
    <row r="10" spans="1:64" x14ac:dyDescent="0.25">
      <c r="A10" s="5" t="s">
        <v>61</v>
      </c>
      <c r="B10" s="13">
        <f t="shared" ref="B10:AG10" si="2">B11+B12+B13+B14+B15</f>
        <v>88420</v>
      </c>
      <c r="C10" s="13">
        <f t="shared" si="2"/>
        <v>24728</v>
      </c>
      <c r="D10" s="13">
        <f t="shared" si="2"/>
        <v>1250</v>
      </c>
      <c r="E10" s="13">
        <f t="shared" si="2"/>
        <v>16883</v>
      </c>
      <c r="F10" s="13">
        <f t="shared" si="2"/>
        <v>0</v>
      </c>
      <c r="G10" s="13">
        <f t="shared" si="2"/>
        <v>3765</v>
      </c>
      <c r="H10" s="13">
        <f t="shared" si="2"/>
        <v>6562</v>
      </c>
      <c r="I10" s="13">
        <f t="shared" si="2"/>
        <v>25000</v>
      </c>
      <c r="J10" s="13">
        <f t="shared" si="2"/>
        <v>9383</v>
      </c>
      <c r="K10" s="13">
        <f t="shared" si="2"/>
        <v>1820</v>
      </c>
      <c r="L10" s="13">
        <f t="shared" si="2"/>
        <v>46800</v>
      </c>
      <c r="M10" s="13">
        <f t="shared" si="2"/>
        <v>29000</v>
      </c>
      <c r="N10" s="13">
        <f t="shared" si="2"/>
        <v>21037</v>
      </c>
      <c r="O10" s="13">
        <f t="shared" si="2"/>
        <v>69483</v>
      </c>
      <c r="P10" s="13">
        <f t="shared" si="2"/>
        <v>482405</v>
      </c>
      <c r="Q10" s="13">
        <f t="shared" si="2"/>
        <v>44438</v>
      </c>
      <c r="R10" s="13">
        <f t="shared" si="2"/>
        <v>104225</v>
      </c>
      <c r="S10" s="13">
        <f t="shared" si="2"/>
        <v>113809</v>
      </c>
      <c r="T10" s="13">
        <f t="shared" si="2"/>
        <v>39042</v>
      </c>
      <c r="U10" s="13">
        <f t="shared" si="2"/>
        <v>15050</v>
      </c>
      <c r="V10" s="6">
        <f t="shared" si="2"/>
        <v>105560</v>
      </c>
      <c r="W10" s="6">
        <f t="shared" si="2"/>
        <v>22216</v>
      </c>
      <c r="X10" s="6">
        <f t="shared" si="2"/>
        <v>21378</v>
      </c>
      <c r="Y10" s="13">
        <f t="shared" si="2"/>
        <v>17200</v>
      </c>
      <c r="Z10" s="13">
        <f t="shared" si="2"/>
        <v>5369</v>
      </c>
      <c r="AA10" s="13">
        <f t="shared" si="2"/>
        <v>5470</v>
      </c>
      <c r="AB10" s="13">
        <f t="shared" si="2"/>
        <v>28459</v>
      </c>
      <c r="AC10" s="13">
        <f t="shared" si="2"/>
        <v>8135</v>
      </c>
      <c r="AD10" s="13">
        <f t="shared" si="2"/>
        <v>14106</v>
      </c>
      <c r="AE10" s="13">
        <f t="shared" si="2"/>
        <v>11230</v>
      </c>
      <c r="AF10" s="13">
        <f t="shared" si="2"/>
        <v>16935</v>
      </c>
      <c r="AG10" s="13">
        <f t="shared" si="2"/>
        <v>5243</v>
      </c>
      <c r="AH10" s="13">
        <f t="shared" ref="AH10:BL10" si="3">AH11+AH12+AH13+AH14+AH15</f>
        <v>14298</v>
      </c>
      <c r="AI10" s="13">
        <f t="shared" si="3"/>
        <v>4130</v>
      </c>
      <c r="AJ10" s="13">
        <f t="shared" si="3"/>
        <v>13059</v>
      </c>
      <c r="AK10" s="13">
        <f t="shared" si="3"/>
        <v>2228</v>
      </c>
      <c r="AL10" s="13">
        <f t="shared" si="3"/>
        <v>303</v>
      </c>
      <c r="AM10" s="13">
        <f t="shared" si="3"/>
        <v>0</v>
      </c>
      <c r="AN10" s="6">
        <f t="shared" si="3"/>
        <v>0</v>
      </c>
      <c r="AO10" s="6">
        <f t="shared" si="3"/>
        <v>0</v>
      </c>
      <c r="AP10" s="6">
        <f t="shared" si="3"/>
        <v>0</v>
      </c>
      <c r="AQ10" s="6">
        <f t="shared" si="3"/>
        <v>0</v>
      </c>
      <c r="AR10" s="6">
        <f t="shared" si="3"/>
        <v>0</v>
      </c>
      <c r="AS10" s="13">
        <f t="shared" si="3"/>
        <v>159436</v>
      </c>
      <c r="AT10" s="13">
        <f t="shared" si="3"/>
        <v>38213</v>
      </c>
      <c r="AU10" s="6">
        <f t="shared" si="3"/>
        <v>0</v>
      </c>
      <c r="AV10" s="6">
        <f t="shared" si="3"/>
        <v>182714</v>
      </c>
      <c r="AW10" s="13">
        <f t="shared" si="3"/>
        <v>83350</v>
      </c>
      <c r="AX10" s="13">
        <f t="shared" si="3"/>
        <v>2603</v>
      </c>
      <c r="AY10" s="13">
        <f t="shared" si="3"/>
        <v>1962</v>
      </c>
      <c r="AZ10" s="6">
        <f t="shared" si="3"/>
        <v>14130</v>
      </c>
      <c r="BA10" s="6">
        <f t="shared" si="3"/>
        <v>0</v>
      </c>
      <c r="BB10" s="13">
        <f t="shared" si="3"/>
        <v>32901</v>
      </c>
      <c r="BC10" s="13">
        <f t="shared" si="3"/>
        <v>0</v>
      </c>
      <c r="BD10" s="13">
        <f t="shared" si="3"/>
        <v>3001</v>
      </c>
      <c r="BE10" s="13">
        <f t="shared" si="3"/>
        <v>7280</v>
      </c>
      <c r="BF10" s="13">
        <f t="shared" si="3"/>
        <v>0</v>
      </c>
      <c r="BG10" s="13">
        <f t="shared" si="3"/>
        <v>22571</v>
      </c>
      <c r="BH10" s="13">
        <f t="shared" si="3"/>
        <v>86805</v>
      </c>
      <c r="BI10" s="13">
        <f t="shared" si="3"/>
        <v>160</v>
      </c>
      <c r="BJ10" s="13">
        <f t="shared" si="3"/>
        <v>2135</v>
      </c>
      <c r="BK10" s="13">
        <f t="shared" si="3"/>
        <v>62000</v>
      </c>
      <c r="BL10" s="13">
        <f t="shared" si="3"/>
        <v>2137680</v>
      </c>
    </row>
    <row r="11" spans="1:64" ht="22.5" x14ac:dyDescent="0.25">
      <c r="A11" s="2" t="s">
        <v>62</v>
      </c>
      <c r="B11" s="16">
        <v>810</v>
      </c>
      <c r="C11" s="16">
        <v>10</v>
      </c>
      <c r="D11" s="16">
        <v>50</v>
      </c>
      <c r="E11" s="16">
        <v>60</v>
      </c>
      <c r="F11" s="16">
        <v>0</v>
      </c>
      <c r="G11" s="16">
        <v>50</v>
      </c>
      <c r="H11" s="16">
        <v>0</v>
      </c>
      <c r="I11" s="16">
        <v>0</v>
      </c>
      <c r="J11" s="16">
        <v>0</v>
      </c>
      <c r="K11" s="16">
        <v>150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3">
        <v>150</v>
      </c>
      <c r="W11" s="3">
        <v>1300</v>
      </c>
      <c r="X11" s="3">
        <v>0</v>
      </c>
      <c r="Y11" s="16">
        <v>0</v>
      </c>
      <c r="Z11" s="16">
        <v>20</v>
      </c>
      <c r="AA11" s="16">
        <v>10</v>
      </c>
      <c r="AB11" s="16">
        <v>100</v>
      </c>
      <c r="AC11" s="16">
        <v>0</v>
      </c>
      <c r="AD11" s="16">
        <v>288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16">
        <v>50</v>
      </c>
      <c r="AT11" s="16">
        <v>0</v>
      </c>
      <c r="AU11" s="3">
        <v>0</v>
      </c>
      <c r="AV11" s="3">
        <v>1250</v>
      </c>
      <c r="AW11" s="16">
        <v>200</v>
      </c>
      <c r="AX11" s="16">
        <v>258</v>
      </c>
      <c r="AY11" s="16">
        <v>0</v>
      </c>
      <c r="AZ11" s="3">
        <v>140</v>
      </c>
      <c r="BA11" s="3">
        <v>0</v>
      </c>
      <c r="BB11" s="16">
        <v>140</v>
      </c>
      <c r="BC11" s="16">
        <v>0</v>
      </c>
      <c r="BD11" s="16">
        <v>0</v>
      </c>
      <c r="BE11" s="16">
        <v>1300</v>
      </c>
      <c r="BF11" s="16">
        <v>0</v>
      </c>
      <c r="BG11" s="16">
        <v>70</v>
      </c>
      <c r="BH11" s="16">
        <v>0</v>
      </c>
      <c r="BI11" s="16">
        <v>0</v>
      </c>
      <c r="BJ11" s="16">
        <v>0</v>
      </c>
      <c r="BK11" s="16">
        <v>0</v>
      </c>
      <c r="BL11" s="16">
        <f>SUM(B11:BK11)</f>
        <v>6406</v>
      </c>
    </row>
    <row r="12" spans="1:64" x14ac:dyDescent="0.25">
      <c r="A12" s="2" t="s">
        <v>63</v>
      </c>
      <c r="B12" s="16">
        <v>72060</v>
      </c>
      <c r="C12" s="16">
        <v>17298</v>
      </c>
      <c r="D12" s="16">
        <v>600</v>
      </c>
      <c r="E12" s="16">
        <v>11823</v>
      </c>
      <c r="F12" s="16">
        <v>0</v>
      </c>
      <c r="G12" s="16">
        <v>1350</v>
      </c>
      <c r="H12" s="16">
        <v>6562</v>
      </c>
      <c r="I12" s="16">
        <v>25000</v>
      </c>
      <c r="J12" s="16">
        <v>5111</v>
      </c>
      <c r="K12" s="16">
        <v>370</v>
      </c>
      <c r="L12" s="16">
        <v>46800</v>
      </c>
      <c r="M12" s="16">
        <v>29000</v>
      </c>
      <c r="N12" s="16">
        <v>15877</v>
      </c>
      <c r="O12" s="16">
        <v>63233</v>
      </c>
      <c r="P12" s="16">
        <v>431580</v>
      </c>
      <c r="Q12" s="16">
        <v>38398</v>
      </c>
      <c r="R12" s="16">
        <v>95725</v>
      </c>
      <c r="S12" s="16">
        <v>65199</v>
      </c>
      <c r="T12" s="16">
        <v>23580</v>
      </c>
      <c r="U12" s="16">
        <v>15050</v>
      </c>
      <c r="V12" s="3">
        <v>74880</v>
      </c>
      <c r="W12" s="3">
        <v>12545</v>
      </c>
      <c r="X12" s="3">
        <v>13668</v>
      </c>
      <c r="Y12" s="16">
        <v>9830</v>
      </c>
      <c r="Z12" s="16">
        <v>4370</v>
      </c>
      <c r="AA12" s="16">
        <v>3240</v>
      </c>
      <c r="AB12" s="16">
        <v>19716</v>
      </c>
      <c r="AC12" s="16">
        <v>4825</v>
      </c>
      <c r="AD12" s="16">
        <v>4215</v>
      </c>
      <c r="AE12" s="16">
        <v>11230</v>
      </c>
      <c r="AF12" s="16">
        <v>11795</v>
      </c>
      <c r="AG12" s="16">
        <v>3633</v>
      </c>
      <c r="AH12" s="16">
        <v>14298</v>
      </c>
      <c r="AI12" s="16">
        <v>4130</v>
      </c>
      <c r="AJ12" s="16">
        <v>10764</v>
      </c>
      <c r="AK12" s="16">
        <v>2228</v>
      </c>
      <c r="AL12" s="16">
        <v>0</v>
      </c>
      <c r="AM12" s="16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16">
        <v>64603</v>
      </c>
      <c r="AT12" s="16">
        <v>8965</v>
      </c>
      <c r="AU12" s="3">
        <v>0</v>
      </c>
      <c r="AV12" s="3">
        <v>90600</v>
      </c>
      <c r="AW12" s="16">
        <v>41960</v>
      </c>
      <c r="AX12" s="16">
        <v>350</v>
      </c>
      <c r="AY12" s="16">
        <v>250</v>
      </c>
      <c r="AZ12" s="3">
        <v>6261</v>
      </c>
      <c r="BA12" s="3">
        <v>0</v>
      </c>
      <c r="BB12" s="16">
        <v>20327</v>
      </c>
      <c r="BC12" s="16">
        <v>0</v>
      </c>
      <c r="BD12" s="16">
        <v>3001</v>
      </c>
      <c r="BE12" s="16">
        <v>3790</v>
      </c>
      <c r="BF12" s="16">
        <v>0</v>
      </c>
      <c r="BG12" s="16">
        <v>17966</v>
      </c>
      <c r="BH12" s="16">
        <v>26550</v>
      </c>
      <c r="BI12" s="16">
        <v>160</v>
      </c>
      <c r="BJ12" s="16">
        <v>2135</v>
      </c>
      <c r="BK12" s="16">
        <v>500</v>
      </c>
      <c r="BL12" s="16">
        <f>SUM(B12:BK12)</f>
        <v>1457401</v>
      </c>
    </row>
    <row r="13" spans="1:64" ht="22.5" x14ac:dyDescent="0.25">
      <c r="A13" s="2" t="s">
        <v>64</v>
      </c>
      <c r="B13" s="16">
        <v>14350</v>
      </c>
      <c r="C13" s="16">
        <v>6920</v>
      </c>
      <c r="D13" s="16">
        <v>600</v>
      </c>
      <c r="E13" s="16">
        <v>5000</v>
      </c>
      <c r="F13" s="16">
        <v>0</v>
      </c>
      <c r="G13" s="16">
        <v>2365</v>
      </c>
      <c r="H13" s="16">
        <v>0</v>
      </c>
      <c r="I13" s="16">
        <v>0</v>
      </c>
      <c r="J13" s="16">
        <v>4272</v>
      </c>
      <c r="K13" s="16">
        <v>1300</v>
      </c>
      <c r="L13" s="16">
        <v>0</v>
      </c>
      <c r="M13" s="16">
        <v>0</v>
      </c>
      <c r="N13" s="16">
        <v>4960</v>
      </c>
      <c r="O13" s="16">
        <v>6250</v>
      </c>
      <c r="P13" s="16">
        <v>48425</v>
      </c>
      <c r="Q13" s="16">
        <v>5840</v>
      </c>
      <c r="R13" s="16">
        <v>8500</v>
      </c>
      <c r="S13" s="16">
        <v>33210</v>
      </c>
      <c r="T13" s="16">
        <v>15442</v>
      </c>
      <c r="U13" s="16">
        <v>0</v>
      </c>
      <c r="V13" s="3">
        <v>30530</v>
      </c>
      <c r="W13" s="3">
        <v>8371</v>
      </c>
      <c r="X13" s="3">
        <v>7710</v>
      </c>
      <c r="Y13" s="16">
        <v>7370</v>
      </c>
      <c r="Z13" s="16">
        <v>979</v>
      </c>
      <c r="AA13" s="16">
        <v>1620</v>
      </c>
      <c r="AB13" s="16">
        <v>6393</v>
      </c>
      <c r="AC13" s="16">
        <v>3310</v>
      </c>
      <c r="AD13" s="16">
        <v>9603</v>
      </c>
      <c r="AE13" s="16">
        <v>0</v>
      </c>
      <c r="AF13" s="16">
        <v>5140</v>
      </c>
      <c r="AG13" s="16">
        <v>1610</v>
      </c>
      <c r="AH13" s="16">
        <v>0</v>
      </c>
      <c r="AI13" s="16">
        <v>0</v>
      </c>
      <c r="AJ13" s="16">
        <v>2095</v>
      </c>
      <c r="AK13" s="16">
        <v>0</v>
      </c>
      <c r="AL13" s="16">
        <v>303</v>
      </c>
      <c r="AM13" s="16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16">
        <v>94683</v>
      </c>
      <c r="AT13" s="16">
        <v>29168</v>
      </c>
      <c r="AU13" s="3">
        <v>0</v>
      </c>
      <c r="AV13" s="3">
        <v>90664</v>
      </c>
      <c r="AW13" s="16">
        <v>40280</v>
      </c>
      <c r="AX13" s="16">
        <v>1995</v>
      </c>
      <c r="AY13" s="16">
        <v>1712</v>
      </c>
      <c r="AZ13" s="3">
        <v>7729</v>
      </c>
      <c r="BA13" s="3">
        <v>0</v>
      </c>
      <c r="BB13" s="16">
        <v>12434</v>
      </c>
      <c r="BC13" s="16">
        <v>0</v>
      </c>
      <c r="BD13" s="16">
        <v>0</v>
      </c>
      <c r="BE13" s="16">
        <v>2190</v>
      </c>
      <c r="BF13" s="16">
        <v>0</v>
      </c>
      <c r="BG13" s="16">
        <v>4535</v>
      </c>
      <c r="BH13" s="16">
        <v>59855</v>
      </c>
      <c r="BI13" s="16">
        <v>0</v>
      </c>
      <c r="BJ13" s="16">
        <v>0</v>
      </c>
      <c r="BK13" s="16">
        <v>61500</v>
      </c>
      <c r="BL13" s="16">
        <f>SUM(B13:BK13)</f>
        <v>649213</v>
      </c>
    </row>
    <row r="14" spans="1:64" x14ac:dyDescent="0.25">
      <c r="A14" s="2" t="s">
        <v>65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4">
        <v>0</v>
      </c>
      <c r="W14" s="4">
        <v>0</v>
      </c>
      <c r="X14" s="4">
        <v>0</v>
      </c>
      <c r="Y14" s="17">
        <v>0</v>
      </c>
      <c r="Z14" s="17">
        <v>0</v>
      </c>
      <c r="AA14" s="17">
        <v>600</v>
      </c>
      <c r="AB14" s="17">
        <v>2250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17">
        <v>100</v>
      </c>
      <c r="AT14" s="17">
        <v>80</v>
      </c>
      <c r="AU14" s="4">
        <v>0</v>
      </c>
      <c r="AV14" s="4">
        <v>200</v>
      </c>
      <c r="AW14" s="17">
        <v>200</v>
      </c>
      <c r="AX14" s="17">
        <v>0</v>
      </c>
      <c r="AY14" s="17">
        <v>0</v>
      </c>
      <c r="AZ14" s="4">
        <v>0</v>
      </c>
      <c r="BA14" s="4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6">
        <f>SUM(B14:BK14)</f>
        <v>3430</v>
      </c>
    </row>
    <row r="15" spans="1:64" ht="22.5" x14ac:dyDescent="0.25">
      <c r="A15" s="2" t="s">
        <v>66</v>
      </c>
      <c r="B15" s="16">
        <v>1200</v>
      </c>
      <c r="C15" s="16">
        <v>500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200</v>
      </c>
      <c r="O15" s="16">
        <v>0</v>
      </c>
      <c r="P15" s="16">
        <v>2400</v>
      </c>
      <c r="Q15" s="16">
        <v>200</v>
      </c>
      <c r="R15" s="16">
        <v>0</v>
      </c>
      <c r="S15" s="16">
        <v>15400</v>
      </c>
      <c r="T15" s="16">
        <v>20</v>
      </c>
      <c r="U15" s="16">
        <v>0</v>
      </c>
      <c r="V15" s="3">
        <v>0</v>
      </c>
      <c r="W15" s="3">
        <v>0</v>
      </c>
      <c r="X15" s="3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200</v>
      </c>
      <c r="AK15" s="16">
        <v>0</v>
      </c>
      <c r="AL15" s="16">
        <v>0</v>
      </c>
      <c r="AM15" s="16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16">
        <v>0</v>
      </c>
      <c r="AT15" s="16">
        <v>0</v>
      </c>
      <c r="AU15" s="3">
        <v>0</v>
      </c>
      <c r="AV15" s="3">
        <v>0</v>
      </c>
      <c r="AW15" s="16">
        <v>710</v>
      </c>
      <c r="AX15" s="16">
        <v>0</v>
      </c>
      <c r="AY15" s="16">
        <v>0</v>
      </c>
      <c r="AZ15" s="3">
        <v>0</v>
      </c>
      <c r="BA15" s="3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400</v>
      </c>
      <c r="BI15" s="16">
        <v>0</v>
      </c>
      <c r="BJ15" s="16">
        <v>0</v>
      </c>
      <c r="BK15" s="16">
        <v>0</v>
      </c>
      <c r="BL15" s="16">
        <f>SUM(B15:BK15)</f>
        <v>21230</v>
      </c>
    </row>
    <row r="16" spans="1:64" x14ac:dyDescent="0.25">
      <c r="A16" s="5" t="s">
        <v>67</v>
      </c>
      <c r="B16" s="13">
        <f t="shared" ref="B16:BK16" si="4">B17</f>
        <v>0</v>
      </c>
      <c r="C16" s="13">
        <f>C17</f>
        <v>0</v>
      </c>
      <c r="D16" s="13">
        <f t="shared" si="4"/>
        <v>0</v>
      </c>
      <c r="E16" s="13">
        <f t="shared" si="4"/>
        <v>0</v>
      </c>
      <c r="F16" s="13">
        <f t="shared" ref="F16:Q16" si="5">F17</f>
        <v>0</v>
      </c>
      <c r="G16" s="13">
        <f t="shared" si="5"/>
        <v>0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3">
        <f t="shared" si="5"/>
        <v>0</v>
      </c>
      <c r="R16" s="13">
        <f t="shared" si="4"/>
        <v>0</v>
      </c>
      <c r="S16" s="13">
        <f t="shared" ref="S16:AC16" si="6">S17</f>
        <v>0</v>
      </c>
      <c r="T16" s="13">
        <f t="shared" si="6"/>
        <v>0</v>
      </c>
      <c r="U16" s="13">
        <f t="shared" si="6"/>
        <v>0</v>
      </c>
      <c r="V16" s="6">
        <f t="shared" si="6"/>
        <v>0</v>
      </c>
      <c r="W16" s="6">
        <f t="shared" si="6"/>
        <v>0</v>
      </c>
      <c r="X16" s="6">
        <f t="shared" si="6"/>
        <v>0</v>
      </c>
      <c r="Y16" s="13">
        <f t="shared" si="6"/>
        <v>0</v>
      </c>
      <c r="Z16" s="13">
        <f t="shared" si="6"/>
        <v>0</v>
      </c>
      <c r="AA16" s="13">
        <f t="shared" si="6"/>
        <v>0</v>
      </c>
      <c r="AB16" s="13">
        <f t="shared" si="6"/>
        <v>0</v>
      </c>
      <c r="AC16" s="13">
        <f t="shared" si="6"/>
        <v>0</v>
      </c>
      <c r="AD16" s="13">
        <f t="shared" si="4"/>
        <v>0</v>
      </c>
      <c r="AE16" s="13">
        <f t="shared" ref="AE16:AM16" si="7">AE17</f>
        <v>0</v>
      </c>
      <c r="AF16" s="13">
        <f t="shared" si="7"/>
        <v>0</v>
      </c>
      <c r="AG16" s="13">
        <f t="shared" si="7"/>
        <v>0</v>
      </c>
      <c r="AH16" s="13">
        <f t="shared" si="7"/>
        <v>0</v>
      </c>
      <c r="AI16" s="13">
        <f t="shared" si="7"/>
        <v>0</v>
      </c>
      <c r="AJ16" s="13">
        <f t="shared" si="7"/>
        <v>0</v>
      </c>
      <c r="AK16" s="13">
        <f t="shared" si="7"/>
        <v>0</v>
      </c>
      <c r="AL16" s="13">
        <f t="shared" si="7"/>
        <v>0</v>
      </c>
      <c r="AM16" s="13">
        <f t="shared" si="7"/>
        <v>53560</v>
      </c>
      <c r="AN16" s="6">
        <f t="shared" si="4"/>
        <v>0</v>
      </c>
      <c r="AO16" s="6">
        <f t="shared" si="4"/>
        <v>0</v>
      </c>
      <c r="AP16" s="6">
        <f t="shared" si="4"/>
        <v>0</v>
      </c>
      <c r="AQ16" s="6">
        <f t="shared" si="4"/>
        <v>0</v>
      </c>
      <c r="AR16" s="6">
        <f t="shared" si="4"/>
        <v>0</v>
      </c>
      <c r="AS16" s="13">
        <f>AS17</f>
        <v>0</v>
      </c>
      <c r="AT16" s="13">
        <f>AT17</f>
        <v>0</v>
      </c>
      <c r="AU16" s="6">
        <f t="shared" si="4"/>
        <v>0</v>
      </c>
      <c r="AV16" s="6">
        <f t="shared" si="4"/>
        <v>0</v>
      </c>
      <c r="AW16" s="13">
        <f t="shared" si="4"/>
        <v>0</v>
      </c>
      <c r="AX16" s="13">
        <f>AX17</f>
        <v>0</v>
      </c>
      <c r="AY16" s="13">
        <f t="shared" si="4"/>
        <v>0</v>
      </c>
      <c r="AZ16" s="6">
        <f>AZ17</f>
        <v>0</v>
      </c>
      <c r="BA16" s="6">
        <f>BA17</f>
        <v>0</v>
      </c>
      <c r="BB16" s="13">
        <f>BB17</f>
        <v>0</v>
      </c>
      <c r="BC16" s="13">
        <f t="shared" si="4"/>
        <v>0</v>
      </c>
      <c r="BD16" s="13">
        <f t="shared" si="4"/>
        <v>0</v>
      </c>
      <c r="BE16" s="13">
        <f t="shared" ref="BE16:BJ16" si="8">BE17</f>
        <v>0</v>
      </c>
      <c r="BF16" s="13">
        <f t="shared" si="8"/>
        <v>0</v>
      </c>
      <c r="BG16" s="13">
        <f t="shared" si="8"/>
        <v>0</v>
      </c>
      <c r="BH16" s="13">
        <f t="shared" si="8"/>
        <v>0</v>
      </c>
      <c r="BI16" s="13">
        <f t="shared" si="8"/>
        <v>1875</v>
      </c>
      <c r="BJ16" s="13">
        <f t="shared" si="8"/>
        <v>0</v>
      </c>
      <c r="BK16" s="13">
        <f t="shared" si="4"/>
        <v>0</v>
      </c>
      <c r="BL16" s="13">
        <f>BL17</f>
        <v>55435</v>
      </c>
    </row>
    <row r="17" spans="1:64" ht="22.5" x14ac:dyDescent="0.25">
      <c r="A17" s="2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3">
        <v>0</v>
      </c>
      <c r="W17" s="3">
        <v>0</v>
      </c>
      <c r="X17" s="3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53560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16">
        <v>0</v>
      </c>
      <c r="AT17" s="16">
        <v>0</v>
      </c>
      <c r="AU17" s="3">
        <v>0</v>
      </c>
      <c r="AV17" s="3">
        <v>0</v>
      </c>
      <c r="AW17" s="16">
        <v>0</v>
      </c>
      <c r="AX17" s="16">
        <v>0</v>
      </c>
      <c r="AY17" s="16">
        <v>0</v>
      </c>
      <c r="AZ17" s="3">
        <v>0</v>
      </c>
      <c r="BA17" s="3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1875</v>
      </c>
      <c r="BJ17" s="16">
        <v>0</v>
      </c>
      <c r="BK17" s="16">
        <v>0</v>
      </c>
      <c r="BL17" s="16">
        <f>SUM(B17:BK17)</f>
        <v>55435</v>
      </c>
    </row>
    <row r="18" spans="1:64" x14ac:dyDescent="0.25">
      <c r="A18" s="5" t="s">
        <v>69</v>
      </c>
      <c r="B18" s="13">
        <f t="shared" ref="B18:BL18" si="9">B19</f>
        <v>0</v>
      </c>
      <c r="C18" s="13">
        <f>C19</f>
        <v>0</v>
      </c>
      <c r="D18" s="13">
        <f t="shared" si="9"/>
        <v>0</v>
      </c>
      <c r="E18" s="13">
        <f t="shared" si="9"/>
        <v>0</v>
      </c>
      <c r="F18" s="13">
        <f t="shared" ref="F18:Q18" si="10">F19</f>
        <v>0</v>
      </c>
      <c r="G18" s="13">
        <f t="shared" si="10"/>
        <v>0</v>
      </c>
      <c r="H18" s="13">
        <f t="shared" si="10"/>
        <v>1950</v>
      </c>
      <c r="I18" s="13">
        <f t="shared" si="10"/>
        <v>0</v>
      </c>
      <c r="J18" s="13">
        <f t="shared" si="10"/>
        <v>0</v>
      </c>
      <c r="K18" s="13">
        <f t="shared" si="10"/>
        <v>0</v>
      </c>
      <c r="L18" s="13">
        <f t="shared" si="10"/>
        <v>0</v>
      </c>
      <c r="M18" s="13">
        <f t="shared" si="10"/>
        <v>0</v>
      </c>
      <c r="N18" s="13">
        <f t="shared" si="10"/>
        <v>0</v>
      </c>
      <c r="O18" s="13">
        <f t="shared" si="10"/>
        <v>0</v>
      </c>
      <c r="P18" s="13">
        <f t="shared" si="10"/>
        <v>0</v>
      </c>
      <c r="Q18" s="13">
        <f t="shared" si="10"/>
        <v>0</v>
      </c>
      <c r="R18" s="13">
        <f t="shared" si="9"/>
        <v>0</v>
      </c>
      <c r="S18" s="13">
        <f t="shared" ref="S18:AC18" si="11">S19</f>
        <v>0</v>
      </c>
      <c r="T18" s="13">
        <f t="shared" si="11"/>
        <v>0</v>
      </c>
      <c r="U18" s="13">
        <f t="shared" si="11"/>
        <v>0</v>
      </c>
      <c r="V18" s="6">
        <f t="shared" si="11"/>
        <v>0</v>
      </c>
      <c r="W18" s="6">
        <f t="shared" si="11"/>
        <v>0</v>
      </c>
      <c r="X18" s="6">
        <f t="shared" si="11"/>
        <v>0</v>
      </c>
      <c r="Y18" s="13">
        <f t="shared" si="11"/>
        <v>0</v>
      </c>
      <c r="Z18" s="13">
        <f t="shared" si="11"/>
        <v>0</v>
      </c>
      <c r="AA18" s="13">
        <f t="shared" si="11"/>
        <v>0</v>
      </c>
      <c r="AB18" s="13">
        <f t="shared" si="11"/>
        <v>0</v>
      </c>
      <c r="AC18" s="13">
        <f t="shared" si="11"/>
        <v>0</v>
      </c>
      <c r="AD18" s="13">
        <f t="shared" si="9"/>
        <v>0</v>
      </c>
      <c r="AE18" s="13">
        <f t="shared" ref="AE18:AM18" si="12">AE19</f>
        <v>0</v>
      </c>
      <c r="AF18" s="13">
        <f t="shared" si="12"/>
        <v>0</v>
      </c>
      <c r="AG18" s="13">
        <f t="shared" si="12"/>
        <v>0</v>
      </c>
      <c r="AH18" s="13">
        <f t="shared" si="12"/>
        <v>0</v>
      </c>
      <c r="AI18" s="13">
        <f t="shared" si="12"/>
        <v>0</v>
      </c>
      <c r="AJ18" s="13">
        <f t="shared" si="12"/>
        <v>0</v>
      </c>
      <c r="AK18" s="13">
        <f t="shared" si="12"/>
        <v>0</v>
      </c>
      <c r="AL18" s="13">
        <f t="shared" si="12"/>
        <v>0</v>
      </c>
      <c r="AM18" s="13">
        <f t="shared" si="12"/>
        <v>0</v>
      </c>
      <c r="AN18" s="6">
        <f t="shared" si="9"/>
        <v>0</v>
      </c>
      <c r="AO18" s="6">
        <f t="shared" si="9"/>
        <v>0</v>
      </c>
      <c r="AP18" s="6">
        <f t="shared" si="9"/>
        <v>0</v>
      </c>
      <c r="AQ18" s="6">
        <f t="shared" si="9"/>
        <v>0</v>
      </c>
      <c r="AR18" s="6">
        <f t="shared" si="9"/>
        <v>0</v>
      </c>
      <c r="AS18" s="13">
        <f>AS19</f>
        <v>0</v>
      </c>
      <c r="AT18" s="13">
        <f>AT19</f>
        <v>0</v>
      </c>
      <c r="AU18" s="6">
        <f t="shared" si="9"/>
        <v>0</v>
      </c>
      <c r="AV18" s="6">
        <f t="shared" si="9"/>
        <v>0</v>
      </c>
      <c r="AW18" s="13">
        <f t="shared" si="9"/>
        <v>0</v>
      </c>
      <c r="AX18" s="13">
        <f>AX19</f>
        <v>0</v>
      </c>
      <c r="AY18" s="13">
        <f t="shared" si="9"/>
        <v>0</v>
      </c>
      <c r="AZ18" s="6">
        <f>AZ19</f>
        <v>0</v>
      </c>
      <c r="BA18" s="6">
        <f>BA19</f>
        <v>0</v>
      </c>
      <c r="BB18" s="13">
        <f>BB19</f>
        <v>0</v>
      </c>
      <c r="BC18" s="13">
        <f t="shared" si="9"/>
        <v>0</v>
      </c>
      <c r="BD18" s="13">
        <f t="shared" si="9"/>
        <v>0</v>
      </c>
      <c r="BE18" s="13">
        <f t="shared" ref="BE18:BJ18" si="13">BE19</f>
        <v>0</v>
      </c>
      <c r="BF18" s="13">
        <f t="shared" si="13"/>
        <v>0</v>
      </c>
      <c r="BG18" s="13">
        <f t="shared" si="13"/>
        <v>0</v>
      </c>
      <c r="BH18" s="13">
        <f t="shared" si="13"/>
        <v>0</v>
      </c>
      <c r="BI18" s="13">
        <f t="shared" si="13"/>
        <v>0</v>
      </c>
      <c r="BJ18" s="13">
        <f t="shared" si="13"/>
        <v>0</v>
      </c>
      <c r="BK18" s="13">
        <f t="shared" si="9"/>
        <v>0</v>
      </c>
      <c r="BL18" s="13">
        <f t="shared" si="9"/>
        <v>1950</v>
      </c>
    </row>
    <row r="19" spans="1:64" x14ac:dyDescent="0.25">
      <c r="A19" s="2" t="s">
        <v>70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1950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3">
        <v>0</v>
      </c>
      <c r="W19" s="3">
        <v>0</v>
      </c>
      <c r="X19" s="3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16">
        <v>0</v>
      </c>
      <c r="AT19" s="16">
        <v>0</v>
      </c>
      <c r="AU19" s="3">
        <v>0</v>
      </c>
      <c r="AV19" s="3">
        <v>0</v>
      </c>
      <c r="AW19" s="16">
        <v>0</v>
      </c>
      <c r="AX19" s="16">
        <v>0</v>
      </c>
      <c r="AY19" s="16">
        <v>0</v>
      </c>
      <c r="AZ19" s="3">
        <v>0</v>
      </c>
      <c r="BA19" s="3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f>SUM(B19:BK19)</f>
        <v>1950</v>
      </c>
    </row>
    <row r="20" spans="1:64" x14ac:dyDescent="0.25">
      <c r="A20" s="5" t="s">
        <v>71</v>
      </c>
      <c r="B20" s="13">
        <f t="shared" ref="B20:AG20" si="14">B21+B22</f>
        <v>3000</v>
      </c>
      <c r="C20" s="13">
        <f t="shared" si="14"/>
        <v>3395</v>
      </c>
      <c r="D20" s="13">
        <f t="shared" si="14"/>
        <v>0</v>
      </c>
      <c r="E20" s="13">
        <f t="shared" si="14"/>
        <v>5251</v>
      </c>
      <c r="F20" s="13">
        <f t="shared" si="14"/>
        <v>0</v>
      </c>
      <c r="G20" s="13">
        <f t="shared" si="14"/>
        <v>1255</v>
      </c>
      <c r="H20" s="13">
        <f t="shared" si="14"/>
        <v>0</v>
      </c>
      <c r="I20" s="13">
        <f t="shared" si="14"/>
        <v>0</v>
      </c>
      <c r="J20" s="13">
        <f t="shared" si="14"/>
        <v>960</v>
      </c>
      <c r="K20" s="13">
        <f t="shared" si="14"/>
        <v>2000</v>
      </c>
      <c r="L20" s="13">
        <f t="shared" si="14"/>
        <v>0</v>
      </c>
      <c r="M20" s="13">
        <f t="shared" si="14"/>
        <v>0</v>
      </c>
      <c r="N20" s="13">
        <f t="shared" si="14"/>
        <v>100</v>
      </c>
      <c r="O20" s="13">
        <f t="shared" si="14"/>
        <v>0</v>
      </c>
      <c r="P20" s="13">
        <f t="shared" si="14"/>
        <v>400005</v>
      </c>
      <c r="Q20" s="13">
        <f t="shared" si="14"/>
        <v>43312</v>
      </c>
      <c r="R20" s="13">
        <f t="shared" si="14"/>
        <v>0</v>
      </c>
      <c r="S20" s="13">
        <f t="shared" si="14"/>
        <v>0</v>
      </c>
      <c r="T20" s="13">
        <f t="shared" si="14"/>
        <v>13414</v>
      </c>
      <c r="U20" s="13">
        <f t="shared" si="14"/>
        <v>57840</v>
      </c>
      <c r="V20" s="6">
        <f t="shared" si="14"/>
        <v>2000</v>
      </c>
      <c r="W20" s="6">
        <f t="shared" si="14"/>
        <v>50893</v>
      </c>
      <c r="X20" s="6">
        <f t="shared" si="14"/>
        <v>1545</v>
      </c>
      <c r="Y20" s="13">
        <f t="shared" si="14"/>
        <v>700</v>
      </c>
      <c r="Z20" s="13">
        <f t="shared" si="14"/>
        <v>731</v>
      </c>
      <c r="AA20" s="13">
        <f t="shared" si="14"/>
        <v>2000</v>
      </c>
      <c r="AB20" s="13">
        <f t="shared" si="14"/>
        <v>7000</v>
      </c>
      <c r="AC20" s="13">
        <f t="shared" si="14"/>
        <v>1100</v>
      </c>
      <c r="AD20" s="13">
        <f t="shared" si="14"/>
        <v>5616</v>
      </c>
      <c r="AE20" s="13">
        <f t="shared" si="14"/>
        <v>0</v>
      </c>
      <c r="AF20" s="13">
        <f t="shared" si="14"/>
        <v>0</v>
      </c>
      <c r="AG20" s="13">
        <f t="shared" si="14"/>
        <v>0</v>
      </c>
      <c r="AH20" s="13">
        <f t="shared" ref="AH20:BL20" si="15">AH21+AH22</f>
        <v>0</v>
      </c>
      <c r="AI20" s="13">
        <f t="shared" si="15"/>
        <v>0</v>
      </c>
      <c r="AJ20" s="13">
        <f t="shared" si="15"/>
        <v>0</v>
      </c>
      <c r="AK20" s="13">
        <f t="shared" si="15"/>
        <v>0</v>
      </c>
      <c r="AL20" s="13">
        <f t="shared" si="15"/>
        <v>67210</v>
      </c>
      <c r="AM20" s="13">
        <f t="shared" si="15"/>
        <v>0</v>
      </c>
      <c r="AN20" s="6">
        <f t="shared" si="15"/>
        <v>0</v>
      </c>
      <c r="AO20" s="6">
        <f t="shared" si="15"/>
        <v>0</v>
      </c>
      <c r="AP20" s="6">
        <f t="shared" si="15"/>
        <v>0</v>
      </c>
      <c r="AQ20" s="6">
        <f t="shared" si="15"/>
        <v>0</v>
      </c>
      <c r="AR20" s="6">
        <f t="shared" si="15"/>
        <v>0</v>
      </c>
      <c r="AS20" s="13">
        <f t="shared" si="15"/>
        <v>9717</v>
      </c>
      <c r="AT20" s="13">
        <f t="shared" si="15"/>
        <v>95105</v>
      </c>
      <c r="AU20" s="6">
        <f t="shared" si="15"/>
        <v>0</v>
      </c>
      <c r="AV20" s="6">
        <f t="shared" si="15"/>
        <v>73446</v>
      </c>
      <c r="AW20" s="13">
        <f t="shared" si="15"/>
        <v>74543</v>
      </c>
      <c r="AX20" s="13">
        <f t="shared" si="15"/>
        <v>7482</v>
      </c>
      <c r="AY20" s="13">
        <f t="shared" si="15"/>
        <v>0</v>
      </c>
      <c r="AZ20" s="6">
        <f t="shared" si="15"/>
        <v>3980</v>
      </c>
      <c r="BA20" s="6">
        <f t="shared" si="15"/>
        <v>0</v>
      </c>
      <c r="BB20" s="13">
        <f t="shared" si="15"/>
        <v>0</v>
      </c>
      <c r="BC20" s="13">
        <f t="shared" si="15"/>
        <v>0</v>
      </c>
      <c r="BD20" s="13">
        <f t="shared" si="15"/>
        <v>0</v>
      </c>
      <c r="BE20" s="13">
        <f t="shared" si="15"/>
        <v>0</v>
      </c>
      <c r="BF20" s="13">
        <f t="shared" si="15"/>
        <v>0</v>
      </c>
      <c r="BG20" s="13">
        <f t="shared" si="15"/>
        <v>1010</v>
      </c>
      <c r="BH20" s="13">
        <f t="shared" si="15"/>
        <v>57296</v>
      </c>
      <c r="BI20" s="13">
        <f t="shared" si="15"/>
        <v>0</v>
      </c>
      <c r="BJ20" s="13">
        <f t="shared" si="15"/>
        <v>0</v>
      </c>
      <c r="BK20" s="13">
        <f t="shared" si="15"/>
        <v>0</v>
      </c>
      <c r="BL20" s="13">
        <f t="shared" si="15"/>
        <v>991906</v>
      </c>
    </row>
    <row r="21" spans="1:64" x14ac:dyDescent="0.25">
      <c r="A21" s="2" t="s">
        <v>72</v>
      </c>
      <c r="B21" s="16">
        <v>0</v>
      </c>
      <c r="C21" s="16">
        <v>495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3">
        <v>0</v>
      </c>
      <c r="W21" s="3">
        <v>0</v>
      </c>
      <c r="X21" s="3">
        <v>0</v>
      </c>
      <c r="Y21" s="16">
        <v>0</v>
      </c>
      <c r="Z21" s="16">
        <v>112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16">
        <v>1260</v>
      </c>
      <c r="AT21" s="16">
        <v>88</v>
      </c>
      <c r="AU21" s="3">
        <v>0</v>
      </c>
      <c r="AV21" s="3">
        <v>1500</v>
      </c>
      <c r="AW21" s="16">
        <v>443</v>
      </c>
      <c r="AX21" s="16">
        <v>0</v>
      </c>
      <c r="AY21" s="16">
        <v>0</v>
      </c>
      <c r="AZ21" s="3">
        <v>0</v>
      </c>
      <c r="BA21" s="3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f>SUM(B21:BK21)</f>
        <v>3898</v>
      </c>
    </row>
    <row r="22" spans="1:64" x14ac:dyDescent="0.25">
      <c r="A22" s="2" t="s">
        <v>73</v>
      </c>
      <c r="B22" s="16">
        <v>3000</v>
      </c>
      <c r="C22" s="16">
        <v>2900</v>
      </c>
      <c r="D22" s="16">
        <v>0</v>
      </c>
      <c r="E22" s="16">
        <v>5251</v>
      </c>
      <c r="F22" s="16">
        <v>0</v>
      </c>
      <c r="G22" s="16">
        <v>1255</v>
      </c>
      <c r="H22" s="16">
        <v>0</v>
      </c>
      <c r="I22" s="16">
        <v>0</v>
      </c>
      <c r="J22" s="16">
        <v>960</v>
      </c>
      <c r="K22" s="16">
        <v>2000</v>
      </c>
      <c r="L22" s="16">
        <v>0</v>
      </c>
      <c r="M22" s="16">
        <v>0</v>
      </c>
      <c r="N22" s="16">
        <v>100</v>
      </c>
      <c r="O22" s="16">
        <v>0</v>
      </c>
      <c r="P22" s="16">
        <v>400005</v>
      </c>
      <c r="Q22" s="16">
        <v>43312</v>
      </c>
      <c r="R22" s="16">
        <v>0</v>
      </c>
      <c r="S22" s="16">
        <v>0</v>
      </c>
      <c r="T22" s="16">
        <v>13414</v>
      </c>
      <c r="U22" s="16">
        <v>57840</v>
      </c>
      <c r="V22" s="3">
        <v>2000</v>
      </c>
      <c r="W22" s="3">
        <v>50893</v>
      </c>
      <c r="X22" s="3">
        <v>1545</v>
      </c>
      <c r="Y22" s="16">
        <v>700</v>
      </c>
      <c r="Z22" s="16">
        <v>619</v>
      </c>
      <c r="AA22" s="16">
        <v>2000</v>
      </c>
      <c r="AB22" s="16">
        <v>7000</v>
      </c>
      <c r="AC22" s="16">
        <v>1100</v>
      </c>
      <c r="AD22" s="16">
        <v>5616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67210</v>
      </c>
      <c r="AM22" s="16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16">
        <v>8457</v>
      </c>
      <c r="AT22" s="16">
        <v>95017</v>
      </c>
      <c r="AU22" s="3">
        <v>0</v>
      </c>
      <c r="AV22" s="3">
        <v>71946</v>
      </c>
      <c r="AW22" s="16">
        <v>74100</v>
      </c>
      <c r="AX22" s="16">
        <v>7482</v>
      </c>
      <c r="AY22" s="16">
        <v>0</v>
      </c>
      <c r="AZ22" s="3">
        <v>3980</v>
      </c>
      <c r="BA22" s="3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1010</v>
      </c>
      <c r="BH22" s="16">
        <v>57296</v>
      </c>
      <c r="BI22" s="16">
        <v>0</v>
      </c>
      <c r="BJ22" s="16">
        <v>0</v>
      </c>
      <c r="BK22" s="16">
        <v>0</v>
      </c>
      <c r="BL22" s="16">
        <f>SUM(B22:BK22)</f>
        <v>988008</v>
      </c>
    </row>
    <row r="23" spans="1:64" x14ac:dyDescent="0.25">
      <c r="A23" s="5" t="s">
        <v>74</v>
      </c>
      <c r="B23" s="13">
        <f t="shared" ref="B23:AG23" si="16">B24+B25+B26+B27</f>
        <v>3912</v>
      </c>
      <c r="C23" s="13">
        <f t="shared" si="16"/>
        <v>0</v>
      </c>
      <c r="D23" s="13">
        <f t="shared" si="16"/>
        <v>0</v>
      </c>
      <c r="E23" s="13">
        <f t="shared" si="16"/>
        <v>950</v>
      </c>
      <c r="F23" s="13">
        <f t="shared" si="16"/>
        <v>0</v>
      </c>
      <c r="G23" s="13">
        <f t="shared" si="16"/>
        <v>0</v>
      </c>
      <c r="H23" s="13">
        <f t="shared" si="16"/>
        <v>0</v>
      </c>
      <c r="I23" s="13">
        <f t="shared" si="16"/>
        <v>0</v>
      </c>
      <c r="J23" s="13">
        <f t="shared" si="16"/>
        <v>0</v>
      </c>
      <c r="K23" s="13">
        <f t="shared" si="16"/>
        <v>0</v>
      </c>
      <c r="L23" s="13">
        <f t="shared" si="16"/>
        <v>0</v>
      </c>
      <c r="M23" s="13">
        <f t="shared" si="16"/>
        <v>0</v>
      </c>
      <c r="N23" s="13">
        <f t="shared" si="16"/>
        <v>0</v>
      </c>
      <c r="O23" s="13">
        <f t="shared" si="16"/>
        <v>0</v>
      </c>
      <c r="P23" s="13">
        <f t="shared" si="16"/>
        <v>785</v>
      </c>
      <c r="Q23" s="13">
        <f t="shared" si="16"/>
        <v>0</v>
      </c>
      <c r="R23" s="13">
        <f t="shared" si="16"/>
        <v>0</v>
      </c>
      <c r="S23" s="13">
        <f t="shared" si="16"/>
        <v>0</v>
      </c>
      <c r="T23" s="13">
        <f t="shared" si="16"/>
        <v>0</v>
      </c>
      <c r="U23" s="13">
        <f t="shared" si="16"/>
        <v>30000</v>
      </c>
      <c r="V23" s="6">
        <f t="shared" si="16"/>
        <v>1000</v>
      </c>
      <c r="W23" s="6">
        <f t="shared" si="16"/>
        <v>0</v>
      </c>
      <c r="X23" s="6">
        <f t="shared" si="16"/>
        <v>0</v>
      </c>
      <c r="Y23" s="13">
        <f t="shared" si="16"/>
        <v>0</v>
      </c>
      <c r="Z23" s="13">
        <f t="shared" si="16"/>
        <v>0</v>
      </c>
      <c r="AA23" s="13">
        <f t="shared" si="16"/>
        <v>0</v>
      </c>
      <c r="AB23" s="13">
        <f t="shared" si="16"/>
        <v>0</v>
      </c>
      <c r="AC23" s="13">
        <f t="shared" si="16"/>
        <v>0</v>
      </c>
      <c r="AD23" s="13">
        <f t="shared" si="16"/>
        <v>1500</v>
      </c>
      <c r="AE23" s="13">
        <f t="shared" si="16"/>
        <v>0</v>
      </c>
      <c r="AF23" s="13">
        <f t="shared" si="16"/>
        <v>1185</v>
      </c>
      <c r="AG23" s="13">
        <f t="shared" si="16"/>
        <v>0</v>
      </c>
      <c r="AH23" s="13">
        <f t="shared" ref="AH23:BL23" si="17">AH24+AH25+AH26+AH27</f>
        <v>0</v>
      </c>
      <c r="AI23" s="13">
        <f t="shared" si="17"/>
        <v>0</v>
      </c>
      <c r="AJ23" s="13">
        <f t="shared" si="17"/>
        <v>0</v>
      </c>
      <c r="AK23" s="13">
        <f t="shared" si="17"/>
        <v>0</v>
      </c>
      <c r="AL23" s="13">
        <f t="shared" si="17"/>
        <v>0</v>
      </c>
      <c r="AM23" s="13">
        <f t="shared" si="17"/>
        <v>0</v>
      </c>
      <c r="AN23" s="6">
        <f t="shared" si="17"/>
        <v>0</v>
      </c>
      <c r="AO23" s="6">
        <f t="shared" si="17"/>
        <v>0</v>
      </c>
      <c r="AP23" s="6">
        <f t="shared" si="17"/>
        <v>0</v>
      </c>
      <c r="AQ23" s="6">
        <f t="shared" si="17"/>
        <v>0</v>
      </c>
      <c r="AR23" s="6">
        <f t="shared" si="17"/>
        <v>0</v>
      </c>
      <c r="AS23" s="13">
        <f t="shared" si="17"/>
        <v>0</v>
      </c>
      <c r="AT23" s="13">
        <f t="shared" si="17"/>
        <v>0</v>
      </c>
      <c r="AU23" s="6">
        <f t="shared" si="17"/>
        <v>0</v>
      </c>
      <c r="AV23" s="6">
        <f t="shared" si="17"/>
        <v>0</v>
      </c>
      <c r="AW23" s="13">
        <f t="shared" si="17"/>
        <v>0</v>
      </c>
      <c r="AX23" s="13">
        <f t="shared" si="17"/>
        <v>0</v>
      </c>
      <c r="AY23" s="13">
        <f t="shared" si="17"/>
        <v>0</v>
      </c>
      <c r="AZ23" s="6">
        <f t="shared" si="17"/>
        <v>0</v>
      </c>
      <c r="BA23" s="6">
        <f t="shared" si="17"/>
        <v>0</v>
      </c>
      <c r="BB23" s="13">
        <f t="shared" si="17"/>
        <v>4500</v>
      </c>
      <c r="BC23" s="13">
        <f t="shared" si="17"/>
        <v>0</v>
      </c>
      <c r="BD23" s="13">
        <f t="shared" si="17"/>
        <v>0</v>
      </c>
      <c r="BE23" s="13">
        <f t="shared" si="17"/>
        <v>0</v>
      </c>
      <c r="BF23" s="13">
        <f t="shared" si="17"/>
        <v>3938</v>
      </c>
      <c r="BG23" s="13">
        <f t="shared" si="17"/>
        <v>155736</v>
      </c>
      <c r="BH23" s="13">
        <f t="shared" si="17"/>
        <v>0</v>
      </c>
      <c r="BI23" s="13">
        <f t="shared" si="17"/>
        <v>0</v>
      </c>
      <c r="BJ23" s="13">
        <f t="shared" si="17"/>
        <v>0</v>
      </c>
      <c r="BK23" s="13">
        <f t="shared" si="17"/>
        <v>0</v>
      </c>
      <c r="BL23" s="13">
        <f t="shared" si="17"/>
        <v>203506</v>
      </c>
    </row>
    <row r="24" spans="1:64" x14ac:dyDescent="0.25">
      <c r="A24" s="2" t="s">
        <v>75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3">
        <v>0</v>
      </c>
      <c r="W24" s="3">
        <v>0</v>
      </c>
      <c r="X24" s="3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16">
        <v>0</v>
      </c>
      <c r="AT24" s="16">
        <v>0</v>
      </c>
      <c r="AU24" s="3">
        <v>0</v>
      </c>
      <c r="AV24" s="3">
        <v>0</v>
      </c>
      <c r="AW24" s="16">
        <v>0</v>
      </c>
      <c r="AX24" s="16">
        <v>0</v>
      </c>
      <c r="AY24" s="16">
        <v>0</v>
      </c>
      <c r="AZ24" s="3">
        <v>0</v>
      </c>
      <c r="BA24" s="3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3938</v>
      </c>
      <c r="BG24" s="16">
        <v>39490</v>
      </c>
      <c r="BH24" s="16">
        <v>0</v>
      </c>
      <c r="BI24" s="16">
        <v>0</v>
      </c>
      <c r="BJ24" s="16">
        <v>0</v>
      </c>
      <c r="BK24" s="16">
        <v>0</v>
      </c>
      <c r="BL24" s="16">
        <f>SUM(B24:BK24)</f>
        <v>43428</v>
      </c>
    </row>
    <row r="25" spans="1:64" x14ac:dyDescent="0.25">
      <c r="A25" s="2" t="s">
        <v>76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3">
        <v>0</v>
      </c>
      <c r="W25" s="3">
        <v>0</v>
      </c>
      <c r="X25" s="3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16">
        <v>0</v>
      </c>
      <c r="AT25" s="16">
        <v>0</v>
      </c>
      <c r="AU25" s="3">
        <v>0</v>
      </c>
      <c r="AV25" s="3">
        <v>0</v>
      </c>
      <c r="AW25" s="16">
        <v>0</v>
      </c>
      <c r="AX25" s="16">
        <v>0</v>
      </c>
      <c r="AY25" s="16">
        <v>0</v>
      </c>
      <c r="AZ25" s="3">
        <v>0</v>
      </c>
      <c r="BA25" s="3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12060</v>
      </c>
      <c r="BH25" s="16">
        <v>0</v>
      </c>
      <c r="BI25" s="16">
        <v>0</v>
      </c>
      <c r="BJ25" s="16">
        <v>0</v>
      </c>
      <c r="BK25" s="16">
        <v>0</v>
      </c>
      <c r="BL25" s="16">
        <f>SUM(B25:BK25)</f>
        <v>12060</v>
      </c>
    </row>
    <row r="26" spans="1:64" ht="22.5" x14ac:dyDescent="0.25">
      <c r="A26" s="2" t="s">
        <v>77</v>
      </c>
      <c r="B26" s="16">
        <v>0</v>
      </c>
      <c r="C26" s="16">
        <v>0</v>
      </c>
      <c r="D26" s="16">
        <v>0</v>
      </c>
      <c r="E26" s="16">
        <v>950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785</v>
      </c>
      <c r="Q26" s="16">
        <v>0</v>
      </c>
      <c r="R26" s="16">
        <v>0</v>
      </c>
      <c r="S26" s="16">
        <v>0</v>
      </c>
      <c r="T26" s="16">
        <v>0</v>
      </c>
      <c r="U26" s="16">
        <v>30000</v>
      </c>
      <c r="V26" s="3">
        <v>1000</v>
      </c>
      <c r="W26" s="3">
        <v>0</v>
      </c>
      <c r="X26" s="3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1500</v>
      </c>
      <c r="AE26" s="16">
        <v>0</v>
      </c>
      <c r="AF26" s="16">
        <v>1185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16">
        <v>0</v>
      </c>
      <c r="AT26" s="16">
        <v>0</v>
      </c>
      <c r="AU26" s="3">
        <v>0</v>
      </c>
      <c r="AV26" s="3">
        <v>0</v>
      </c>
      <c r="AW26" s="16">
        <v>0</v>
      </c>
      <c r="AX26" s="16">
        <v>0</v>
      </c>
      <c r="AY26" s="16">
        <v>0</v>
      </c>
      <c r="AZ26" s="3">
        <v>0</v>
      </c>
      <c r="BA26" s="3">
        <v>0</v>
      </c>
      <c r="BB26" s="16">
        <v>4500</v>
      </c>
      <c r="BC26" s="16">
        <v>0</v>
      </c>
      <c r="BD26" s="16">
        <v>0</v>
      </c>
      <c r="BE26" s="16">
        <v>0</v>
      </c>
      <c r="BF26" s="16">
        <v>0</v>
      </c>
      <c r="BG26" s="16">
        <v>104186</v>
      </c>
      <c r="BH26" s="16">
        <v>0</v>
      </c>
      <c r="BI26" s="16">
        <v>0</v>
      </c>
      <c r="BJ26" s="16">
        <v>0</v>
      </c>
      <c r="BK26" s="16">
        <v>0</v>
      </c>
      <c r="BL26" s="16">
        <f>SUM(B26:BK26)</f>
        <v>144106</v>
      </c>
    </row>
    <row r="27" spans="1:64" ht="33" x14ac:dyDescent="0.25">
      <c r="A27" s="2" t="s">
        <v>78</v>
      </c>
      <c r="B27" s="16">
        <v>3912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3">
        <v>0</v>
      </c>
      <c r="W27" s="3">
        <v>0</v>
      </c>
      <c r="X27" s="3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16">
        <v>0</v>
      </c>
      <c r="AT27" s="16">
        <v>0</v>
      </c>
      <c r="AU27" s="3">
        <v>0</v>
      </c>
      <c r="AV27" s="3">
        <v>0</v>
      </c>
      <c r="AW27" s="16">
        <v>0</v>
      </c>
      <c r="AX27" s="16">
        <v>0</v>
      </c>
      <c r="AY27" s="16">
        <v>0</v>
      </c>
      <c r="AZ27" s="3">
        <v>0</v>
      </c>
      <c r="BA27" s="3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f>SUM(B27:BK27)</f>
        <v>3912</v>
      </c>
    </row>
    <row r="28" spans="1:64" ht="22.5" x14ac:dyDescent="0.25">
      <c r="A28" s="5" t="s">
        <v>79</v>
      </c>
      <c r="B28" s="13">
        <f t="shared" ref="B28:BL28" si="18">B29</f>
        <v>0</v>
      </c>
      <c r="C28" s="13">
        <f>C29</f>
        <v>0</v>
      </c>
      <c r="D28" s="13">
        <f t="shared" si="18"/>
        <v>0</v>
      </c>
      <c r="E28" s="13">
        <f t="shared" si="18"/>
        <v>0</v>
      </c>
      <c r="F28" s="13">
        <f t="shared" ref="F28:Q28" si="19">F29</f>
        <v>13864</v>
      </c>
      <c r="G28" s="13">
        <f t="shared" si="19"/>
        <v>0</v>
      </c>
      <c r="H28" s="13">
        <f t="shared" si="19"/>
        <v>0</v>
      </c>
      <c r="I28" s="13">
        <f t="shared" si="19"/>
        <v>0</v>
      </c>
      <c r="J28" s="13">
        <f t="shared" si="19"/>
        <v>0</v>
      </c>
      <c r="K28" s="13">
        <f t="shared" si="19"/>
        <v>0</v>
      </c>
      <c r="L28" s="13">
        <f t="shared" si="19"/>
        <v>0</v>
      </c>
      <c r="M28" s="13">
        <f t="shared" si="19"/>
        <v>0</v>
      </c>
      <c r="N28" s="13">
        <f t="shared" si="19"/>
        <v>0</v>
      </c>
      <c r="O28" s="13">
        <f t="shared" si="19"/>
        <v>0</v>
      </c>
      <c r="P28" s="13">
        <f t="shared" si="19"/>
        <v>0</v>
      </c>
      <c r="Q28" s="13">
        <f t="shared" si="19"/>
        <v>0</v>
      </c>
      <c r="R28" s="13">
        <f t="shared" si="18"/>
        <v>0</v>
      </c>
      <c r="S28" s="13">
        <f t="shared" ref="S28:AC28" si="20">S29</f>
        <v>0</v>
      </c>
      <c r="T28" s="13">
        <f t="shared" si="20"/>
        <v>0</v>
      </c>
      <c r="U28" s="13">
        <f t="shared" si="20"/>
        <v>0</v>
      </c>
      <c r="V28" s="6">
        <f t="shared" si="20"/>
        <v>0</v>
      </c>
      <c r="W28" s="6">
        <f t="shared" si="20"/>
        <v>0</v>
      </c>
      <c r="X28" s="6">
        <f t="shared" si="20"/>
        <v>397</v>
      </c>
      <c r="Y28" s="13">
        <f t="shared" si="20"/>
        <v>0</v>
      </c>
      <c r="Z28" s="13">
        <f t="shared" si="20"/>
        <v>0</v>
      </c>
      <c r="AA28" s="13">
        <f t="shared" si="20"/>
        <v>0</v>
      </c>
      <c r="AB28" s="13">
        <f t="shared" si="20"/>
        <v>0</v>
      </c>
      <c r="AC28" s="13">
        <f t="shared" si="20"/>
        <v>0</v>
      </c>
      <c r="AD28" s="13">
        <f t="shared" si="18"/>
        <v>0</v>
      </c>
      <c r="AE28" s="13">
        <f t="shared" ref="AE28:AM28" si="21">AE29</f>
        <v>0</v>
      </c>
      <c r="AF28" s="13">
        <f t="shared" si="21"/>
        <v>0</v>
      </c>
      <c r="AG28" s="13">
        <f t="shared" si="21"/>
        <v>0</v>
      </c>
      <c r="AH28" s="13">
        <f t="shared" si="21"/>
        <v>0</v>
      </c>
      <c r="AI28" s="13">
        <f t="shared" si="21"/>
        <v>0</v>
      </c>
      <c r="AJ28" s="13">
        <f t="shared" si="21"/>
        <v>0</v>
      </c>
      <c r="AK28" s="13">
        <f t="shared" si="21"/>
        <v>0</v>
      </c>
      <c r="AL28" s="13">
        <f t="shared" si="21"/>
        <v>0</v>
      </c>
      <c r="AM28" s="13">
        <f t="shared" si="21"/>
        <v>0</v>
      </c>
      <c r="AN28" s="6">
        <f t="shared" si="18"/>
        <v>0</v>
      </c>
      <c r="AO28" s="6">
        <f t="shared" si="18"/>
        <v>0</v>
      </c>
      <c r="AP28" s="6">
        <f t="shared" si="18"/>
        <v>0</v>
      </c>
      <c r="AQ28" s="6">
        <f t="shared" si="18"/>
        <v>0</v>
      </c>
      <c r="AR28" s="6">
        <f t="shared" si="18"/>
        <v>14</v>
      </c>
      <c r="AS28" s="13">
        <f>AS29</f>
        <v>0</v>
      </c>
      <c r="AT28" s="13">
        <f>AT29</f>
        <v>0</v>
      </c>
      <c r="AU28" s="6">
        <f t="shared" si="18"/>
        <v>0</v>
      </c>
      <c r="AV28" s="6">
        <f t="shared" si="18"/>
        <v>0</v>
      </c>
      <c r="AW28" s="13">
        <f t="shared" si="18"/>
        <v>0</v>
      </c>
      <c r="AX28" s="13">
        <f>AX29</f>
        <v>0</v>
      </c>
      <c r="AY28" s="13">
        <f t="shared" si="18"/>
        <v>0</v>
      </c>
      <c r="AZ28" s="6">
        <f>AZ29</f>
        <v>0</v>
      </c>
      <c r="BA28" s="6">
        <f>BA29</f>
        <v>0</v>
      </c>
      <c r="BB28" s="13">
        <f>BB29</f>
        <v>228500</v>
      </c>
      <c r="BC28" s="13">
        <f t="shared" si="18"/>
        <v>0</v>
      </c>
      <c r="BD28" s="13">
        <f t="shared" si="18"/>
        <v>0</v>
      </c>
      <c r="BE28" s="13">
        <f t="shared" ref="BE28:BJ28" si="22">BE29</f>
        <v>0</v>
      </c>
      <c r="BF28" s="13">
        <f t="shared" si="22"/>
        <v>0</v>
      </c>
      <c r="BG28" s="13">
        <f t="shared" si="22"/>
        <v>9800</v>
      </c>
      <c r="BH28" s="13">
        <f t="shared" si="22"/>
        <v>0</v>
      </c>
      <c r="BI28" s="13">
        <f t="shared" si="22"/>
        <v>0</v>
      </c>
      <c r="BJ28" s="13">
        <f t="shared" si="22"/>
        <v>0</v>
      </c>
      <c r="BK28" s="13">
        <f t="shared" si="18"/>
        <v>0</v>
      </c>
      <c r="BL28" s="13">
        <f t="shared" si="18"/>
        <v>252575</v>
      </c>
    </row>
    <row r="29" spans="1:64" x14ac:dyDescent="0.25">
      <c r="A29" s="2" t="s">
        <v>80</v>
      </c>
      <c r="B29" s="16">
        <v>0</v>
      </c>
      <c r="C29" s="16">
        <v>0</v>
      </c>
      <c r="D29" s="16">
        <v>0</v>
      </c>
      <c r="E29" s="16">
        <v>0</v>
      </c>
      <c r="F29" s="16">
        <v>13864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3">
        <v>0</v>
      </c>
      <c r="W29" s="3">
        <v>0</v>
      </c>
      <c r="X29" s="3">
        <v>397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3">
        <v>0</v>
      </c>
      <c r="AO29" s="3">
        <v>0</v>
      </c>
      <c r="AP29" s="3">
        <v>0</v>
      </c>
      <c r="AQ29" s="3">
        <v>0</v>
      </c>
      <c r="AR29" s="3">
        <v>14</v>
      </c>
      <c r="AS29" s="16">
        <v>0</v>
      </c>
      <c r="AT29" s="16">
        <v>0</v>
      </c>
      <c r="AU29" s="3">
        <v>0</v>
      </c>
      <c r="AV29" s="3">
        <v>0</v>
      </c>
      <c r="AW29" s="16">
        <v>0</v>
      </c>
      <c r="AX29" s="16">
        <v>0</v>
      </c>
      <c r="AY29" s="16">
        <v>0</v>
      </c>
      <c r="AZ29" s="3">
        <v>0</v>
      </c>
      <c r="BA29" s="3">
        <v>0</v>
      </c>
      <c r="BB29" s="16">
        <v>228500</v>
      </c>
      <c r="BC29" s="16">
        <v>0</v>
      </c>
      <c r="BD29" s="16">
        <v>0</v>
      </c>
      <c r="BE29" s="16">
        <v>0</v>
      </c>
      <c r="BF29" s="16">
        <v>0</v>
      </c>
      <c r="BG29" s="16">
        <v>9800</v>
      </c>
      <c r="BH29" s="16">
        <v>0</v>
      </c>
      <c r="BI29" s="16">
        <v>0</v>
      </c>
      <c r="BJ29" s="16">
        <v>0</v>
      </c>
      <c r="BK29" s="16">
        <v>0</v>
      </c>
      <c r="BL29" s="16">
        <f>SUM(B29:BK29)</f>
        <v>252575</v>
      </c>
    </row>
    <row r="30" spans="1:64" x14ac:dyDescent="0.25">
      <c r="A30" s="9" t="s">
        <v>82</v>
      </c>
      <c r="B30" s="14">
        <f t="shared" ref="B30:AG30" si="23">B7+B10+B16+B18+B20+B23+B28</f>
        <v>325344</v>
      </c>
      <c r="C30" s="14">
        <f t="shared" si="23"/>
        <v>87407</v>
      </c>
      <c r="D30" s="14">
        <f t="shared" si="23"/>
        <v>4535</v>
      </c>
      <c r="E30" s="14">
        <f t="shared" si="23"/>
        <v>104262</v>
      </c>
      <c r="F30" s="14">
        <f t="shared" si="23"/>
        <v>13864</v>
      </c>
      <c r="G30" s="14">
        <f t="shared" si="23"/>
        <v>53538</v>
      </c>
      <c r="H30" s="14">
        <f t="shared" si="23"/>
        <v>8512</v>
      </c>
      <c r="I30" s="14">
        <f t="shared" si="23"/>
        <v>25000</v>
      </c>
      <c r="J30" s="14">
        <f t="shared" si="23"/>
        <v>73053</v>
      </c>
      <c r="K30" s="14">
        <f t="shared" si="23"/>
        <v>29391</v>
      </c>
      <c r="L30" s="14">
        <f t="shared" si="23"/>
        <v>46800</v>
      </c>
      <c r="M30" s="14">
        <f t="shared" si="23"/>
        <v>29000</v>
      </c>
      <c r="N30" s="14">
        <f t="shared" si="23"/>
        <v>77418</v>
      </c>
      <c r="O30" s="14">
        <f t="shared" si="23"/>
        <v>69483</v>
      </c>
      <c r="P30" s="14">
        <f t="shared" si="23"/>
        <v>978459</v>
      </c>
      <c r="Q30" s="14">
        <f t="shared" si="23"/>
        <v>87750</v>
      </c>
      <c r="R30" s="14">
        <f t="shared" si="23"/>
        <v>104225</v>
      </c>
      <c r="S30" s="14">
        <f t="shared" si="23"/>
        <v>197494</v>
      </c>
      <c r="T30" s="14">
        <f t="shared" si="23"/>
        <v>122285</v>
      </c>
      <c r="U30" s="14">
        <f t="shared" si="23"/>
        <v>102890</v>
      </c>
      <c r="V30" s="10">
        <f t="shared" si="23"/>
        <v>211992</v>
      </c>
      <c r="W30" s="10">
        <f t="shared" si="23"/>
        <v>113934</v>
      </c>
      <c r="X30" s="10">
        <f t="shared" si="23"/>
        <v>83536</v>
      </c>
      <c r="Y30" s="14">
        <f t="shared" si="23"/>
        <v>48931</v>
      </c>
      <c r="Z30" s="14">
        <f t="shared" si="23"/>
        <v>17009</v>
      </c>
      <c r="AA30" s="14">
        <f t="shared" si="23"/>
        <v>17872</v>
      </c>
      <c r="AB30" s="14">
        <f t="shared" si="23"/>
        <v>110482</v>
      </c>
      <c r="AC30" s="14">
        <f t="shared" si="23"/>
        <v>20626</v>
      </c>
      <c r="AD30" s="14">
        <f t="shared" si="23"/>
        <v>26777</v>
      </c>
      <c r="AE30" s="14">
        <f t="shared" si="23"/>
        <v>11230</v>
      </c>
      <c r="AF30" s="14">
        <f t="shared" si="23"/>
        <v>18249</v>
      </c>
      <c r="AG30" s="14">
        <f t="shared" si="23"/>
        <v>17721</v>
      </c>
      <c r="AH30" s="14">
        <f t="shared" ref="AH30:BL30" si="24">AH7+AH10+AH16+AH18+AH20+AH23+AH28</f>
        <v>14298</v>
      </c>
      <c r="AI30" s="14">
        <f t="shared" si="24"/>
        <v>4130</v>
      </c>
      <c r="AJ30" s="14">
        <f t="shared" si="24"/>
        <v>55326</v>
      </c>
      <c r="AK30" s="14">
        <f t="shared" si="24"/>
        <v>2228</v>
      </c>
      <c r="AL30" s="14">
        <f t="shared" si="24"/>
        <v>67513</v>
      </c>
      <c r="AM30" s="14">
        <f t="shared" si="24"/>
        <v>53560</v>
      </c>
      <c r="AN30" s="10">
        <f t="shared" si="24"/>
        <v>324678</v>
      </c>
      <c r="AO30" s="10">
        <f t="shared" si="24"/>
        <v>142071</v>
      </c>
      <c r="AP30" s="10">
        <f t="shared" si="24"/>
        <v>61368</v>
      </c>
      <c r="AQ30" s="10">
        <f t="shared" si="24"/>
        <v>15528</v>
      </c>
      <c r="AR30" s="10">
        <f t="shared" si="24"/>
        <v>440139</v>
      </c>
      <c r="AS30" s="14">
        <f t="shared" si="24"/>
        <v>394852</v>
      </c>
      <c r="AT30" s="14">
        <f t="shared" si="24"/>
        <v>215235</v>
      </c>
      <c r="AU30" s="10">
        <f t="shared" si="24"/>
        <v>113721</v>
      </c>
      <c r="AV30" s="10">
        <f t="shared" si="24"/>
        <v>495483</v>
      </c>
      <c r="AW30" s="14">
        <f t="shared" si="24"/>
        <v>282566</v>
      </c>
      <c r="AX30" s="14">
        <f t="shared" si="24"/>
        <v>10085</v>
      </c>
      <c r="AY30" s="14">
        <f t="shared" si="24"/>
        <v>12172</v>
      </c>
      <c r="AZ30" s="10">
        <f t="shared" si="24"/>
        <v>85514</v>
      </c>
      <c r="BA30" s="10">
        <f t="shared" si="24"/>
        <v>88354</v>
      </c>
      <c r="BB30" s="14">
        <f t="shared" si="24"/>
        <v>275817</v>
      </c>
      <c r="BC30" s="14">
        <f t="shared" si="24"/>
        <v>8785</v>
      </c>
      <c r="BD30" s="14">
        <f t="shared" si="24"/>
        <v>85199</v>
      </c>
      <c r="BE30" s="14">
        <f t="shared" si="24"/>
        <v>38930</v>
      </c>
      <c r="BF30" s="14">
        <f t="shared" si="24"/>
        <v>4138</v>
      </c>
      <c r="BG30" s="14">
        <f t="shared" si="24"/>
        <v>314368</v>
      </c>
      <c r="BH30" s="14">
        <f t="shared" si="24"/>
        <v>424851</v>
      </c>
      <c r="BI30" s="14">
        <f t="shared" si="24"/>
        <v>25317</v>
      </c>
      <c r="BJ30" s="14">
        <f t="shared" si="24"/>
        <v>3371</v>
      </c>
      <c r="BK30" s="14">
        <f t="shared" si="24"/>
        <v>62000</v>
      </c>
      <c r="BL30" s="14">
        <f t="shared" si="24"/>
        <v>7360666</v>
      </c>
    </row>
    <row r="32" spans="1:64" x14ac:dyDescent="0.25">
      <c r="A32" s="25" t="s">
        <v>115</v>
      </c>
    </row>
  </sheetData>
  <mergeCells count="3">
    <mergeCell ref="A1:BK1"/>
    <mergeCell ref="A3:BK3"/>
    <mergeCell ref="A5:A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Kopsavilkums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Santa Hermane</cp:lastModifiedBy>
  <cp:lastPrinted>2021-07-27T21:04:56Z</cp:lastPrinted>
  <dcterms:created xsi:type="dcterms:W3CDTF">2021-07-14T06:20:24Z</dcterms:created>
  <dcterms:modified xsi:type="dcterms:W3CDTF">2021-08-05T11:03:52Z</dcterms:modified>
</cp:coreProperties>
</file>