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Sapoznikovs\Desktop\2021\Deleģēšanas līgums\"/>
    </mc:Choice>
  </mc:AlternateContent>
  <bookViews>
    <workbookView xWindow="0" yWindow="0" windowWidth="28800" windowHeight="14415"/>
  </bookViews>
  <sheets>
    <sheet name="Sheet1" sheetId="1" r:id="rId1"/>
  </sheets>
  <externalReferences>
    <externalReference r:id="rId2"/>
  </externalReferences>
  <definedNames>
    <definedName name="_xlnm.Print_Area" localSheetId="0">Sheet1!$A$1:$J$38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E29" i="1"/>
  <c r="J27" i="1"/>
  <c r="I27" i="1"/>
  <c r="H27" i="1"/>
  <c r="E27" i="1"/>
  <c r="J24" i="1"/>
  <c r="J23" i="1" s="1"/>
  <c r="I23" i="1"/>
  <c r="H23" i="1"/>
  <c r="E23" i="1"/>
  <c r="J19" i="1"/>
  <c r="I19" i="1"/>
  <c r="I28" i="1" s="1"/>
  <c r="I31" i="1" s="1"/>
  <c r="H19" i="1"/>
  <c r="H28" i="1" s="1"/>
  <c r="H31" i="1" s="1"/>
  <c r="E19" i="1"/>
  <c r="J18" i="1"/>
  <c r="J17" i="1"/>
  <c r="J28" i="1" s="1"/>
  <c r="J31" i="1" s="1"/>
  <c r="E17" i="1"/>
  <c r="E28" i="1" l="1"/>
  <c r="E31" i="1" s="1"/>
  <c r="E59" i="1"/>
  <c r="E51" i="1"/>
  <c r="E58" i="1" s="1"/>
  <c r="E46" i="1"/>
  <c r="E60" i="1" s="1"/>
  <c r="E45" i="1"/>
  <c r="E44" i="1" l="1"/>
  <c r="E43" i="1" s="1"/>
  <c r="E49" i="1" l="1"/>
  <c r="E50" i="1"/>
  <c r="E57" i="1"/>
  <c r="E56" i="1" s="1"/>
</calcChain>
</file>

<file path=xl/sharedStrings.xml><?xml version="1.0" encoding="utf-8"?>
<sst xmlns="http://schemas.openxmlformats.org/spreadsheetml/2006/main" count="72" uniqueCount="63">
  <si>
    <t>Precizēta</t>
  </si>
  <si>
    <t>Izglītības iestādes dibinātāja nosaukums:</t>
  </si>
  <si>
    <t>SIA "Izglītības un attīstības centrs Universum"</t>
  </si>
  <si>
    <t>Reģistrācijas numurs:</t>
  </si>
  <si>
    <t>Juridiskā adrese:</t>
  </si>
  <si>
    <t>Marijas iela 14, Valmiera, LV-4201</t>
  </si>
  <si>
    <t>Izglītības programmas īstenošanas adrese:</t>
  </si>
  <si>
    <t>Tālrunis:</t>
  </si>
  <si>
    <t>E-pasta adrese:</t>
  </si>
  <si>
    <t>info@universum.lv</t>
  </si>
  <si>
    <t>Izmaksu periods:</t>
  </si>
  <si>
    <t>01.01.2019-31.12.2019.</t>
  </si>
  <si>
    <t>Kods</t>
  </si>
  <si>
    <t>NOSAUKUMS</t>
  </si>
  <si>
    <t>Atalgojums pedagoģiskiem darbiniekiem, iekļaujot darba devēja VSAOI u.c.</t>
  </si>
  <si>
    <t>Atalgojums pedagoģiskiem darbiniekiem (pašvaldības līdzfinansējums), iekļaujot darba devēja VSAOI u.c.</t>
  </si>
  <si>
    <t>Pakalpojumu samaksa</t>
  </si>
  <si>
    <t xml:space="preserve">Iestādes administratīvie izdevumi un ar iestādes darbības nodrošināšanu saistītie izdevumi </t>
  </si>
  <si>
    <r>
      <t xml:space="preserve">Remontdarbi un iestāžu uzturēšanas pakalpojumi </t>
    </r>
    <r>
      <rPr>
        <i/>
        <sz val="11"/>
        <rFont val="Calibri"/>
        <family val="2"/>
        <charset val="186"/>
        <scheme val="minor"/>
      </rPr>
      <t>(izņemot ēku, būvju un ceļu kapitālo remontu)</t>
    </r>
    <r>
      <rPr>
        <sz val="11"/>
        <rFont val="Calibri"/>
        <family val="2"/>
        <charset val="186"/>
        <scheme val="minor"/>
      </rPr>
      <t>*</t>
    </r>
  </si>
  <si>
    <t>Īres un nomas maksa*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</si>
  <si>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</si>
  <si>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</si>
  <si>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materiāli*</t>
  </si>
  <si>
    <t>Kapitālieguldījumi ēkās*</t>
  </si>
  <si>
    <t>Ēdināšana, trauki*</t>
  </si>
  <si>
    <t>KOPĀ LĪDZEKĻI</t>
  </si>
  <si>
    <t>Valsts budžeta dotācija mācību līdzekļu iegādei</t>
  </si>
  <si>
    <t xml:space="preserve">Plānotais izglītojamo skaits </t>
  </si>
  <si>
    <t>Viena izglītojamā vidējās izmaksas izglītības iestādē mēnesī (divpadsmit mēnešu periodā)</t>
  </si>
  <si>
    <t>I2</t>
  </si>
  <si>
    <t>*Pašvaldības izdevumi</t>
  </si>
  <si>
    <t>2020.gada 13.jūlijs</t>
  </si>
  <si>
    <t>Dibinātāja parakstiesīgā persona</t>
  </si>
  <si>
    <t xml:space="preserve">Valdes priekšsēdētājs Andis Apsītis </t>
  </si>
  <si>
    <t>L=P+K+M</t>
  </si>
  <si>
    <t>L</t>
  </si>
  <si>
    <t>kopējie pašvaldības pirmsskolas izglītības iestāžu izdevumi</t>
  </si>
  <si>
    <t>P</t>
  </si>
  <si>
    <t>pašvaldības pirmsskolas izglītības iestādes izmaksas budžeta gadā atbilstoši šo noteikumu 6.punktā norādītajām izdevumu pozīcijām</t>
  </si>
  <si>
    <t>K</t>
  </si>
  <si>
    <t>pašvaldības izglītības iestāžu kopējo pamatlīdzekļu nolietojums atbilstoši 7.punktam</t>
  </si>
  <si>
    <t>M</t>
  </si>
  <si>
    <t>iepriekšējā gada valsts budžeta mērķdotācija pedagogu atalgojumam un valsts soc.apdr.iem. un valsts budžeta dotācija mācību līdzekļu iegādei</t>
  </si>
  <si>
    <t>I1=L/12*B</t>
  </si>
  <si>
    <t>I1</t>
  </si>
  <si>
    <t>vidējās izmaksas pašvaldības izglītības iestādēs pirmsskolas izglītības programmas īstenošanai bērniem no 1.5 gada līdz 4 gadiem</t>
  </si>
  <si>
    <t>B</t>
  </si>
  <si>
    <t>kopējais bērnu skaits pašvaldības pirmskolas iestādēs</t>
  </si>
  <si>
    <t>L*B2/B-M</t>
  </si>
  <si>
    <t>12*B2</t>
  </si>
  <si>
    <t>vidējās izmaksas pašvaldības izglītības iestādēs, īstenojot bērnu obligāto sagatavošanu pamatizglītības ieguvei</t>
  </si>
  <si>
    <t>B2</t>
  </si>
  <si>
    <t>to bērnu skaits pašvaldības pirmsskolas izglītības iestādēs, kam nepieciešama obligātā sagatavošana pamatizglītības ieguvei</t>
  </si>
  <si>
    <t>iepriekšējā gada valsts budžeta mērķdotācija pedogogu atalgojumam un valsts sociālās aprošināšanas obligātajām iemaksām un valsts budžeta dotācija mācību līdzekļu iegādei</t>
  </si>
  <si>
    <r>
      <t xml:space="preserve">pēc Biedrības "Universum" un SIA "Izglītības un attīstības centrs Universum" </t>
    </r>
    <r>
      <rPr>
        <sz val="9"/>
        <rFont val="Calibri"/>
        <family val="2"/>
        <charset val="186"/>
        <scheme val="minor"/>
      </rPr>
      <t xml:space="preserve">(kura reorganizācijas rezultātā ir Biedrības "Universum" funkciju, tiesību, finanšu līdzekļu pārņēmējs)               </t>
    </r>
    <r>
      <rPr>
        <b/>
        <sz val="9"/>
        <rFont val="Calibri"/>
        <family val="2"/>
        <charset val="186"/>
        <scheme val="minor"/>
      </rPr>
      <t xml:space="preserve"> </t>
    </r>
  </si>
  <si>
    <t>2.pielikums</t>
  </si>
  <si>
    <t>___.___.2020. Deleģēšanas līgumam</t>
  </si>
  <si>
    <r>
      <t xml:space="preserve">SUMMA, EUR
</t>
    </r>
    <r>
      <rPr>
        <b/>
        <sz val="9"/>
        <rFont val="Calibri"/>
        <family val="2"/>
        <charset val="186"/>
        <scheme val="minor"/>
      </rPr>
      <t>(vidējās izmaksas)</t>
    </r>
  </si>
  <si>
    <r>
      <t xml:space="preserve">SUMMA, EUR
</t>
    </r>
    <r>
      <rPr>
        <b/>
        <sz val="9"/>
        <rFont val="Calibri"/>
        <family val="2"/>
        <charset val="186"/>
        <scheme val="minor"/>
      </rPr>
      <t>(izmaksas 1,5-4 gadīgiem)</t>
    </r>
  </si>
  <si>
    <r>
      <t xml:space="preserve">SUMMA, EUR
</t>
    </r>
    <r>
      <rPr>
        <b/>
        <sz val="9"/>
        <rFont val="Calibri"/>
        <family val="2"/>
        <charset val="186"/>
        <scheme val="minor"/>
      </rPr>
      <t>(izmaksas 
5-6 gadīgiem)</t>
    </r>
  </si>
  <si>
    <r>
      <t xml:space="preserve">SUMMA, EUR
</t>
    </r>
    <r>
      <rPr>
        <b/>
        <sz val="9"/>
        <rFont val="Calibri"/>
        <family val="2"/>
        <charset val="186"/>
        <scheme val="minor"/>
      </rPr>
      <t>(izmaksas pamatizgl. progr.)</t>
    </r>
  </si>
  <si>
    <t>„Skola”, Krapes pagasts, Ogres novads, LV-5012</t>
  </si>
  <si>
    <t>PRIVĀTĀS IZGLĪTĪBAS IESTĀDES "Pamatskola UNIVERSUM" 
IZMAKSU TĀME KRAPES FILIĀLEI 
par laika periodu no 2020.gada 1.septembra līdz 2023.gada 31.decembrim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</si>
</sst>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theme="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/>
    <xf numFmtId="4" fontId="2" fillId="0" borderId="0" xfId="0" applyNumberFormat="1" applyFont="1" applyAlignment="1">
      <alignment horizontal="center"/>
    </xf>
    <xf numFmtId="14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4" fontId="9" fillId="0" borderId="1" xfId="0" applyNumberFormat="1" applyFont="1" applyBorder="1" applyAlignment="1">
      <alignment horizontal="right" vertical="top" wrapText="1"/>
    </xf>
    <xf numFmtId="4" fontId="7" fillId="3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top" wrapText="1"/>
    </xf>
    <xf numFmtId="4" fontId="7" fillId="4" borderId="1" xfId="0" applyNumberFormat="1" applyFont="1" applyFill="1" applyBorder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4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top"/>
    </xf>
    <xf numFmtId="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right"/>
    </xf>
    <xf numFmtId="4" fontId="10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wrapText="1"/>
    </xf>
    <xf numFmtId="0" fontId="7" fillId="0" borderId="0" xfId="0" applyFont="1"/>
    <xf numFmtId="4" fontId="10" fillId="0" borderId="0" xfId="0" applyNumberFormat="1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4" fontId="7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right" vertical="center" indent="1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114301</xdr:rowOff>
    </xdr:from>
    <xdr:to>
      <xdr:col>1</xdr:col>
      <xdr:colOff>419100</xdr:colOff>
      <xdr:row>3</xdr:row>
      <xdr:rowOff>485775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FE5A844E-F4D7-40C3-9516-931CFC49CFE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273051"/>
          <a:ext cx="847725" cy="3682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um%20Alpha/Downloads/Tame_2020_Universum_Krapes_filial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maksas KOPĀ"/>
      <sheetName val="Izmaksas Krape (2)"/>
      <sheetName val="1.5_4_gadi"/>
      <sheetName val="5_6_gadi (3)"/>
      <sheetName val="skola"/>
      <sheetName val="Kopa_3_grupas"/>
      <sheetName val="5_6_gadi (2)"/>
      <sheetName val="skola (2)"/>
      <sheetName val="Kopa_3_grupas (2)"/>
      <sheetName val="1.5_4_gadi (2)"/>
      <sheetName val="5_6_gadi (4)"/>
      <sheetName val="skola (3)"/>
      <sheetName val="Kopa_3_grupas (3)"/>
      <sheetName val="Sheet1"/>
    </sheetNames>
    <sheetDataSet>
      <sheetData sheetId="0">
        <row r="85">
          <cell r="E8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universum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topLeftCell="A19" zoomScaleNormal="100" workbookViewId="0">
      <selection activeCell="P9" sqref="P9"/>
    </sheetView>
  </sheetViews>
  <sheetFormatPr defaultRowHeight="15" outlineLevelRow="1" outlineLevelCol="1" x14ac:dyDescent="0.25"/>
  <cols>
    <col min="1" max="1" width="6.5703125" style="1" customWidth="1"/>
    <col min="2" max="2" width="7.42578125" style="1" customWidth="1"/>
    <col min="3" max="3" width="24.5703125" style="1" customWidth="1"/>
    <col min="4" max="4" width="16.140625" style="1" customWidth="1"/>
    <col min="5" max="5" width="9.85546875" style="6" customWidth="1"/>
    <col min="6" max="6" width="9.140625" style="1" hidden="1" customWidth="1" outlineLevel="1"/>
    <col min="7" max="7" width="17.140625" style="1" hidden="1" customWidth="1" outlineLevel="1"/>
    <col min="8" max="8" width="9.140625" style="1" customWidth="1" collapsed="1"/>
    <col min="9" max="11" width="9.42578125" style="1" customWidth="1"/>
    <col min="12" max="243" width="8.7109375" style="1"/>
    <col min="244" max="244" width="12.85546875" style="1" customWidth="1"/>
    <col min="245" max="245" width="10.5703125" style="1" customWidth="1"/>
    <col min="246" max="246" width="24.5703125" style="1" customWidth="1"/>
    <col min="247" max="248" width="12.85546875" style="1" customWidth="1"/>
    <col min="249" max="499" width="8.7109375" style="1"/>
    <col min="500" max="500" width="12.85546875" style="1" customWidth="1"/>
    <col min="501" max="501" width="10.5703125" style="1" customWidth="1"/>
    <col min="502" max="502" width="24.5703125" style="1" customWidth="1"/>
    <col min="503" max="504" width="12.85546875" style="1" customWidth="1"/>
    <col min="505" max="755" width="8.7109375" style="1"/>
    <col min="756" max="756" width="12.85546875" style="1" customWidth="1"/>
    <col min="757" max="757" width="10.5703125" style="1" customWidth="1"/>
    <col min="758" max="758" width="24.5703125" style="1" customWidth="1"/>
    <col min="759" max="760" width="12.85546875" style="1" customWidth="1"/>
    <col min="761" max="1011" width="8.7109375" style="1"/>
    <col min="1012" max="1012" width="12.85546875" style="1" customWidth="1"/>
    <col min="1013" max="1013" width="10.5703125" style="1" customWidth="1"/>
    <col min="1014" max="1014" width="24.5703125" style="1" customWidth="1"/>
    <col min="1015" max="1016" width="12.85546875" style="1" customWidth="1"/>
    <col min="1017" max="1267" width="8.7109375" style="1"/>
    <col min="1268" max="1268" width="12.85546875" style="1" customWidth="1"/>
    <col min="1269" max="1269" width="10.5703125" style="1" customWidth="1"/>
    <col min="1270" max="1270" width="24.5703125" style="1" customWidth="1"/>
    <col min="1271" max="1272" width="12.85546875" style="1" customWidth="1"/>
    <col min="1273" max="1523" width="8.7109375" style="1"/>
    <col min="1524" max="1524" width="12.85546875" style="1" customWidth="1"/>
    <col min="1525" max="1525" width="10.5703125" style="1" customWidth="1"/>
    <col min="1526" max="1526" width="24.5703125" style="1" customWidth="1"/>
    <col min="1527" max="1528" width="12.85546875" style="1" customWidth="1"/>
    <col min="1529" max="1779" width="8.7109375" style="1"/>
    <col min="1780" max="1780" width="12.85546875" style="1" customWidth="1"/>
    <col min="1781" max="1781" width="10.5703125" style="1" customWidth="1"/>
    <col min="1782" max="1782" width="24.5703125" style="1" customWidth="1"/>
    <col min="1783" max="1784" width="12.85546875" style="1" customWidth="1"/>
    <col min="1785" max="2035" width="8.7109375" style="1"/>
    <col min="2036" max="2036" width="12.85546875" style="1" customWidth="1"/>
    <col min="2037" max="2037" width="10.5703125" style="1" customWidth="1"/>
    <col min="2038" max="2038" width="24.5703125" style="1" customWidth="1"/>
    <col min="2039" max="2040" width="12.85546875" style="1" customWidth="1"/>
    <col min="2041" max="2291" width="8.7109375" style="1"/>
    <col min="2292" max="2292" width="12.85546875" style="1" customWidth="1"/>
    <col min="2293" max="2293" width="10.5703125" style="1" customWidth="1"/>
    <col min="2294" max="2294" width="24.5703125" style="1" customWidth="1"/>
    <col min="2295" max="2296" width="12.85546875" style="1" customWidth="1"/>
    <col min="2297" max="2547" width="8.7109375" style="1"/>
    <col min="2548" max="2548" width="12.85546875" style="1" customWidth="1"/>
    <col min="2549" max="2549" width="10.5703125" style="1" customWidth="1"/>
    <col min="2550" max="2550" width="24.5703125" style="1" customWidth="1"/>
    <col min="2551" max="2552" width="12.85546875" style="1" customWidth="1"/>
    <col min="2553" max="2803" width="8.7109375" style="1"/>
    <col min="2804" max="2804" width="12.85546875" style="1" customWidth="1"/>
    <col min="2805" max="2805" width="10.5703125" style="1" customWidth="1"/>
    <col min="2806" max="2806" width="24.5703125" style="1" customWidth="1"/>
    <col min="2807" max="2808" width="12.85546875" style="1" customWidth="1"/>
    <col min="2809" max="3059" width="8.7109375" style="1"/>
    <col min="3060" max="3060" width="12.85546875" style="1" customWidth="1"/>
    <col min="3061" max="3061" width="10.5703125" style="1" customWidth="1"/>
    <col min="3062" max="3062" width="24.5703125" style="1" customWidth="1"/>
    <col min="3063" max="3064" width="12.85546875" style="1" customWidth="1"/>
    <col min="3065" max="3315" width="8.7109375" style="1"/>
    <col min="3316" max="3316" width="12.85546875" style="1" customWidth="1"/>
    <col min="3317" max="3317" width="10.5703125" style="1" customWidth="1"/>
    <col min="3318" max="3318" width="24.5703125" style="1" customWidth="1"/>
    <col min="3319" max="3320" width="12.85546875" style="1" customWidth="1"/>
    <col min="3321" max="3571" width="8.7109375" style="1"/>
    <col min="3572" max="3572" width="12.85546875" style="1" customWidth="1"/>
    <col min="3573" max="3573" width="10.5703125" style="1" customWidth="1"/>
    <col min="3574" max="3574" width="24.5703125" style="1" customWidth="1"/>
    <col min="3575" max="3576" width="12.85546875" style="1" customWidth="1"/>
    <col min="3577" max="3827" width="8.7109375" style="1"/>
    <col min="3828" max="3828" width="12.85546875" style="1" customWidth="1"/>
    <col min="3829" max="3829" width="10.5703125" style="1" customWidth="1"/>
    <col min="3830" max="3830" width="24.5703125" style="1" customWidth="1"/>
    <col min="3831" max="3832" width="12.85546875" style="1" customWidth="1"/>
    <col min="3833" max="4083" width="8.7109375" style="1"/>
    <col min="4084" max="4084" width="12.85546875" style="1" customWidth="1"/>
    <col min="4085" max="4085" width="10.5703125" style="1" customWidth="1"/>
    <col min="4086" max="4086" width="24.5703125" style="1" customWidth="1"/>
    <col min="4087" max="4088" width="12.85546875" style="1" customWidth="1"/>
    <col min="4089" max="4339" width="8.7109375" style="1"/>
    <col min="4340" max="4340" width="12.85546875" style="1" customWidth="1"/>
    <col min="4341" max="4341" width="10.5703125" style="1" customWidth="1"/>
    <col min="4342" max="4342" width="24.5703125" style="1" customWidth="1"/>
    <col min="4343" max="4344" width="12.85546875" style="1" customWidth="1"/>
    <col min="4345" max="4595" width="8.7109375" style="1"/>
    <col min="4596" max="4596" width="12.85546875" style="1" customWidth="1"/>
    <col min="4597" max="4597" width="10.5703125" style="1" customWidth="1"/>
    <col min="4598" max="4598" width="24.5703125" style="1" customWidth="1"/>
    <col min="4599" max="4600" width="12.85546875" style="1" customWidth="1"/>
    <col min="4601" max="4851" width="8.7109375" style="1"/>
    <col min="4852" max="4852" width="12.85546875" style="1" customWidth="1"/>
    <col min="4853" max="4853" width="10.5703125" style="1" customWidth="1"/>
    <col min="4854" max="4854" width="24.5703125" style="1" customWidth="1"/>
    <col min="4855" max="4856" width="12.85546875" style="1" customWidth="1"/>
    <col min="4857" max="5107" width="8.7109375" style="1"/>
    <col min="5108" max="5108" width="12.85546875" style="1" customWidth="1"/>
    <col min="5109" max="5109" width="10.5703125" style="1" customWidth="1"/>
    <col min="5110" max="5110" width="24.5703125" style="1" customWidth="1"/>
    <col min="5111" max="5112" width="12.85546875" style="1" customWidth="1"/>
    <col min="5113" max="5363" width="8.7109375" style="1"/>
    <col min="5364" max="5364" width="12.85546875" style="1" customWidth="1"/>
    <col min="5365" max="5365" width="10.5703125" style="1" customWidth="1"/>
    <col min="5366" max="5366" width="24.5703125" style="1" customWidth="1"/>
    <col min="5367" max="5368" width="12.85546875" style="1" customWidth="1"/>
    <col min="5369" max="5619" width="8.7109375" style="1"/>
    <col min="5620" max="5620" width="12.85546875" style="1" customWidth="1"/>
    <col min="5621" max="5621" width="10.5703125" style="1" customWidth="1"/>
    <col min="5622" max="5622" width="24.5703125" style="1" customWidth="1"/>
    <col min="5623" max="5624" width="12.85546875" style="1" customWidth="1"/>
    <col min="5625" max="5875" width="8.7109375" style="1"/>
    <col min="5876" max="5876" width="12.85546875" style="1" customWidth="1"/>
    <col min="5877" max="5877" width="10.5703125" style="1" customWidth="1"/>
    <col min="5878" max="5878" width="24.5703125" style="1" customWidth="1"/>
    <col min="5879" max="5880" width="12.85546875" style="1" customWidth="1"/>
    <col min="5881" max="6131" width="8.7109375" style="1"/>
    <col min="6132" max="6132" width="12.85546875" style="1" customWidth="1"/>
    <col min="6133" max="6133" width="10.5703125" style="1" customWidth="1"/>
    <col min="6134" max="6134" width="24.5703125" style="1" customWidth="1"/>
    <col min="6135" max="6136" width="12.85546875" style="1" customWidth="1"/>
    <col min="6137" max="6387" width="8.7109375" style="1"/>
    <col min="6388" max="6388" width="12.85546875" style="1" customWidth="1"/>
    <col min="6389" max="6389" width="10.5703125" style="1" customWidth="1"/>
    <col min="6390" max="6390" width="24.5703125" style="1" customWidth="1"/>
    <col min="6391" max="6392" width="12.85546875" style="1" customWidth="1"/>
    <col min="6393" max="6643" width="8.7109375" style="1"/>
    <col min="6644" max="6644" width="12.85546875" style="1" customWidth="1"/>
    <col min="6645" max="6645" width="10.5703125" style="1" customWidth="1"/>
    <col min="6646" max="6646" width="24.5703125" style="1" customWidth="1"/>
    <col min="6647" max="6648" width="12.85546875" style="1" customWidth="1"/>
    <col min="6649" max="6899" width="8.7109375" style="1"/>
    <col min="6900" max="6900" width="12.85546875" style="1" customWidth="1"/>
    <col min="6901" max="6901" width="10.5703125" style="1" customWidth="1"/>
    <col min="6902" max="6902" width="24.5703125" style="1" customWidth="1"/>
    <col min="6903" max="6904" width="12.85546875" style="1" customWidth="1"/>
    <col min="6905" max="7155" width="8.7109375" style="1"/>
    <col min="7156" max="7156" width="12.85546875" style="1" customWidth="1"/>
    <col min="7157" max="7157" width="10.5703125" style="1" customWidth="1"/>
    <col min="7158" max="7158" width="24.5703125" style="1" customWidth="1"/>
    <col min="7159" max="7160" width="12.85546875" style="1" customWidth="1"/>
    <col min="7161" max="7411" width="8.7109375" style="1"/>
    <col min="7412" max="7412" width="12.85546875" style="1" customWidth="1"/>
    <col min="7413" max="7413" width="10.5703125" style="1" customWidth="1"/>
    <col min="7414" max="7414" width="24.5703125" style="1" customWidth="1"/>
    <col min="7415" max="7416" width="12.85546875" style="1" customWidth="1"/>
    <col min="7417" max="7667" width="8.7109375" style="1"/>
    <col min="7668" max="7668" width="12.85546875" style="1" customWidth="1"/>
    <col min="7669" max="7669" width="10.5703125" style="1" customWidth="1"/>
    <col min="7670" max="7670" width="24.5703125" style="1" customWidth="1"/>
    <col min="7671" max="7672" width="12.85546875" style="1" customWidth="1"/>
    <col min="7673" max="7923" width="8.7109375" style="1"/>
    <col min="7924" max="7924" width="12.85546875" style="1" customWidth="1"/>
    <col min="7925" max="7925" width="10.5703125" style="1" customWidth="1"/>
    <col min="7926" max="7926" width="24.5703125" style="1" customWidth="1"/>
    <col min="7927" max="7928" width="12.85546875" style="1" customWidth="1"/>
    <col min="7929" max="8179" width="8.7109375" style="1"/>
    <col min="8180" max="8180" width="12.85546875" style="1" customWidth="1"/>
    <col min="8181" max="8181" width="10.5703125" style="1" customWidth="1"/>
    <col min="8182" max="8182" width="24.5703125" style="1" customWidth="1"/>
    <col min="8183" max="8184" width="12.85546875" style="1" customWidth="1"/>
    <col min="8185" max="8435" width="8.7109375" style="1"/>
    <col min="8436" max="8436" width="12.85546875" style="1" customWidth="1"/>
    <col min="8437" max="8437" width="10.5703125" style="1" customWidth="1"/>
    <col min="8438" max="8438" width="24.5703125" style="1" customWidth="1"/>
    <col min="8439" max="8440" width="12.85546875" style="1" customWidth="1"/>
    <col min="8441" max="8691" width="8.7109375" style="1"/>
    <col min="8692" max="8692" width="12.85546875" style="1" customWidth="1"/>
    <col min="8693" max="8693" width="10.5703125" style="1" customWidth="1"/>
    <col min="8694" max="8694" width="24.5703125" style="1" customWidth="1"/>
    <col min="8695" max="8696" width="12.85546875" style="1" customWidth="1"/>
    <col min="8697" max="8947" width="8.7109375" style="1"/>
    <col min="8948" max="8948" width="12.85546875" style="1" customWidth="1"/>
    <col min="8949" max="8949" width="10.5703125" style="1" customWidth="1"/>
    <col min="8950" max="8950" width="24.5703125" style="1" customWidth="1"/>
    <col min="8951" max="8952" width="12.85546875" style="1" customWidth="1"/>
    <col min="8953" max="9203" width="8.7109375" style="1"/>
    <col min="9204" max="9204" width="12.85546875" style="1" customWidth="1"/>
    <col min="9205" max="9205" width="10.5703125" style="1" customWidth="1"/>
    <col min="9206" max="9206" width="24.5703125" style="1" customWidth="1"/>
    <col min="9207" max="9208" width="12.85546875" style="1" customWidth="1"/>
    <col min="9209" max="9459" width="8.7109375" style="1"/>
    <col min="9460" max="9460" width="12.85546875" style="1" customWidth="1"/>
    <col min="9461" max="9461" width="10.5703125" style="1" customWidth="1"/>
    <col min="9462" max="9462" width="24.5703125" style="1" customWidth="1"/>
    <col min="9463" max="9464" width="12.85546875" style="1" customWidth="1"/>
    <col min="9465" max="9715" width="8.7109375" style="1"/>
    <col min="9716" max="9716" width="12.85546875" style="1" customWidth="1"/>
    <col min="9717" max="9717" width="10.5703125" style="1" customWidth="1"/>
    <col min="9718" max="9718" width="24.5703125" style="1" customWidth="1"/>
    <col min="9719" max="9720" width="12.85546875" style="1" customWidth="1"/>
    <col min="9721" max="9971" width="8.7109375" style="1"/>
    <col min="9972" max="9972" width="12.85546875" style="1" customWidth="1"/>
    <col min="9973" max="9973" width="10.5703125" style="1" customWidth="1"/>
    <col min="9974" max="9974" width="24.5703125" style="1" customWidth="1"/>
    <col min="9975" max="9976" width="12.85546875" style="1" customWidth="1"/>
    <col min="9977" max="10227" width="8.7109375" style="1"/>
    <col min="10228" max="10228" width="12.85546875" style="1" customWidth="1"/>
    <col min="10229" max="10229" width="10.5703125" style="1" customWidth="1"/>
    <col min="10230" max="10230" width="24.5703125" style="1" customWidth="1"/>
    <col min="10231" max="10232" width="12.85546875" style="1" customWidth="1"/>
    <col min="10233" max="10483" width="8.7109375" style="1"/>
    <col min="10484" max="10484" width="12.85546875" style="1" customWidth="1"/>
    <col min="10485" max="10485" width="10.5703125" style="1" customWidth="1"/>
    <col min="10486" max="10486" width="24.5703125" style="1" customWidth="1"/>
    <col min="10487" max="10488" width="12.85546875" style="1" customWidth="1"/>
    <col min="10489" max="10739" width="8.7109375" style="1"/>
    <col min="10740" max="10740" width="12.85546875" style="1" customWidth="1"/>
    <col min="10741" max="10741" width="10.5703125" style="1" customWidth="1"/>
    <col min="10742" max="10742" width="24.5703125" style="1" customWidth="1"/>
    <col min="10743" max="10744" width="12.85546875" style="1" customWidth="1"/>
    <col min="10745" max="10995" width="8.7109375" style="1"/>
    <col min="10996" max="10996" width="12.85546875" style="1" customWidth="1"/>
    <col min="10997" max="10997" width="10.5703125" style="1" customWidth="1"/>
    <col min="10998" max="10998" width="24.5703125" style="1" customWidth="1"/>
    <col min="10999" max="11000" width="12.85546875" style="1" customWidth="1"/>
    <col min="11001" max="11251" width="8.7109375" style="1"/>
    <col min="11252" max="11252" width="12.85546875" style="1" customWidth="1"/>
    <col min="11253" max="11253" width="10.5703125" style="1" customWidth="1"/>
    <col min="11254" max="11254" width="24.5703125" style="1" customWidth="1"/>
    <col min="11255" max="11256" width="12.85546875" style="1" customWidth="1"/>
    <col min="11257" max="11507" width="8.7109375" style="1"/>
    <col min="11508" max="11508" width="12.85546875" style="1" customWidth="1"/>
    <col min="11509" max="11509" width="10.5703125" style="1" customWidth="1"/>
    <col min="11510" max="11510" width="24.5703125" style="1" customWidth="1"/>
    <col min="11511" max="11512" width="12.85546875" style="1" customWidth="1"/>
    <col min="11513" max="11763" width="8.7109375" style="1"/>
    <col min="11764" max="11764" width="12.85546875" style="1" customWidth="1"/>
    <col min="11765" max="11765" width="10.5703125" style="1" customWidth="1"/>
    <col min="11766" max="11766" width="24.5703125" style="1" customWidth="1"/>
    <col min="11767" max="11768" width="12.85546875" style="1" customWidth="1"/>
    <col min="11769" max="12019" width="8.7109375" style="1"/>
    <col min="12020" max="12020" width="12.85546875" style="1" customWidth="1"/>
    <col min="12021" max="12021" width="10.5703125" style="1" customWidth="1"/>
    <col min="12022" max="12022" width="24.5703125" style="1" customWidth="1"/>
    <col min="12023" max="12024" width="12.85546875" style="1" customWidth="1"/>
    <col min="12025" max="12275" width="8.7109375" style="1"/>
    <col min="12276" max="12276" width="12.85546875" style="1" customWidth="1"/>
    <col min="12277" max="12277" width="10.5703125" style="1" customWidth="1"/>
    <col min="12278" max="12278" width="24.5703125" style="1" customWidth="1"/>
    <col min="12279" max="12280" width="12.85546875" style="1" customWidth="1"/>
    <col min="12281" max="12531" width="8.7109375" style="1"/>
    <col min="12532" max="12532" width="12.85546875" style="1" customWidth="1"/>
    <col min="12533" max="12533" width="10.5703125" style="1" customWidth="1"/>
    <col min="12534" max="12534" width="24.5703125" style="1" customWidth="1"/>
    <col min="12535" max="12536" width="12.85546875" style="1" customWidth="1"/>
    <col min="12537" max="12787" width="8.7109375" style="1"/>
    <col min="12788" max="12788" width="12.85546875" style="1" customWidth="1"/>
    <col min="12789" max="12789" width="10.5703125" style="1" customWidth="1"/>
    <col min="12790" max="12790" width="24.5703125" style="1" customWidth="1"/>
    <col min="12791" max="12792" width="12.85546875" style="1" customWidth="1"/>
    <col min="12793" max="13043" width="8.7109375" style="1"/>
    <col min="13044" max="13044" width="12.85546875" style="1" customWidth="1"/>
    <col min="13045" max="13045" width="10.5703125" style="1" customWidth="1"/>
    <col min="13046" max="13046" width="24.5703125" style="1" customWidth="1"/>
    <col min="13047" max="13048" width="12.85546875" style="1" customWidth="1"/>
    <col min="13049" max="13299" width="8.7109375" style="1"/>
    <col min="13300" max="13300" width="12.85546875" style="1" customWidth="1"/>
    <col min="13301" max="13301" width="10.5703125" style="1" customWidth="1"/>
    <col min="13302" max="13302" width="24.5703125" style="1" customWidth="1"/>
    <col min="13303" max="13304" width="12.85546875" style="1" customWidth="1"/>
    <col min="13305" max="13555" width="8.7109375" style="1"/>
    <col min="13556" max="13556" width="12.85546875" style="1" customWidth="1"/>
    <col min="13557" max="13557" width="10.5703125" style="1" customWidth="1"/>
    <col min="13558" max="13558" width="24.5703125" style="1" customWidth="1"/>
    <col min="13559" max="13560" width="12.85546875" style="1" customWidth="1"/>
    <col min="13561" max="13811" width="8.7109375" style="1"/>
    <col min="13812" max="13812" width="12.85546875" style="1" customWidth="1"/>
    <col min="13813" max="13813" width="10.5703125" style="1" customWidth="1"/>
    <col min="13814" max="13814" width="24.5703125" style="1" customWidth="1"/>
    <col min="13815" max="13816" width="12.85546875" style="1" customWidth="1"/>
    <col min="13817" max="14067" width="8.7109375" style="1"/>
    <col min="14068" max="14068" width="12.85546875" style="1" customWidth="1"/>
    <col min="14069" max="14069" width="10.5703125" style="1" customWidth="1"/>
    <col min="14070" max="14070" width="24.5703125" style="1" customWidth="1"/>
    <col min="14071" max="14072" width="12.85546875" style="1" customWidth="1"/>
    <col min="14073" max="14323" width="8.7109375" style="1"/>
    <col min="14324" max="14324" width="12.85546875" style="1" customWidth="1"/>
    <col min="14325" max="14325" width="10.5703125" style="1" customWidth="1"/>
    <col min="14326" max="14326" width="24.5703125" style="1" customWidth="1"/>
    <col min="14327" max="14328" width="12.85546875" style="1" customWidth="1"/>
    <col min="14329" max="14579" width="8.7109375" style="1"/>
    <col min="14580" max="14580" width="12.85546875" style="1" customWidth="1"/>
    <col min="14581" max="14581" width="10.5703125" style="1" customWidth="1"/>
    <col min="14582" max="14582" width="24.5703125" style="1" customWidth="1"/>
    <col min="14583" max="14584" width="12.85546875" style="1" customWidth="1"/>
    <col min="14585" max="14835" width="8.7109375" style="1"/>
    <col min="14836" max="14836" width="12.85546875" style="1" customWidth="1"/>
    <col min="14837" max="14837" width="10.5703125" style="1" customWidth="1"/>
    <col min="14838" max="14838" width="24.5703125" style="1" customWidth="1"/>
    <col min="14839" max="14840" width="12.85546875" style="1" customWidth="1"/>
    <col min="14841" max="15091" width="8.7109375" style="1"/>
    <col min="15092" max="15092" width="12.85546875" style="1" customWidth="1"/>
    <col min="15093" max="15093" width="10.5703125" style="1" customWidth="1"/>
    <col min="15094" max="15094" width="24.5703125" style="1" customWidth="1"/>
    <col min="15095" max="15096" width="12.85546875" style="1" customWidth="1"/>
    <col min="15097" max="15347" width="8.7109375" style="1"/>
    <col min="15348" max="15348" width="12.85546875" style="1" customWidth="1"/>
    <col min="15349" max="15349" width="10.5703125" style="1" customWidth="1"/>
    <col min="15350" max="15350" width="24.5703125" style="1" customWidth="1"/>
    <col min="15351" max="15352" width="12.85546875" style="1" customWidth="1"/>
    <col min="15353" max="15603" width="8.7109375" style="1"/>
    <col min="15604" max="15604" width="12.85546875" style="1" customWidth="1"/>
    <col min="15605" max="15605" width="10.5703125" style="1" customWidth="1"/>
    <col min="15606" max="15606" width="24.5703125" style="1" customWidth="1"/>
    <col min="15607" max="15608" width="12.85546875" style="1" customWidth="1"/>
    <col min="15609" max="15859" width="8.7109375" style="1"/>
    <col min="15860" max="15860" width="12.85546875" style="1" customWidth="1"/>
    <col min="15861" max="15861" width="10.5703125" style="1" customWidth="1"/>
    <col min="15862" max="15862" width="24.5703125" style="1" customWidth="1"/>
    <col min="15863" max="15864" width="12.85546875" style="1" customWidth="1"/>
    <col min="15865" max="16115" width="8.7109375" style="1"/>
    <col min="16116" max="16116" width="12.85546875" style="1" customWidth="1"/>
    <col min="16117" max="16117" width="10.5703125" style="1" customWidth="1"/>
    <col min="16118" max="16118" width="24.5703125" style="1" customWidth="1"/>
    <col min="16119" max="16120" width="12.85546875" style="1" customWidth="1"/>
    <col min="16121" max="16383" width="8.7109375" style="1"/>
    <col min="16384" max="16384" width="8.7109375" style="1" customWidth="1"/>
  </cols>
  <sheetData>
    <row r="1" spans="1:23" s="34" customFormat="1" x14ac:dyDescent="0.25">
      <c r="E1" s="6"/>
      <c r="I1" s="38" t="s">
        <v>55</v>
      </c>
      <c r="J1" s="38"/>
    </row>
    <row r="2" spans="1:23" s="34" customFormat="1" x14ac:dyDescent="0.25">
      <c r="E2" s="38" t="s">
        <v>56</v>
      </c>
      <c r="F2" s="38"/>
      <c r="G2" s="38"/>
      <c r="H2" s="38"/>
      <c r="I2" s="38"/>
      <c r="J2" s="38"/>
    </row>
    <row r="3" spans="1:23" ht="12.75" customHeight="1" x14ac:dyDescent="0.25">
      <c r="E3" s="2" t="s">
        <v>0</v>
      </c>
    </row>
    <row r="4" spans="1:23" ht="75.75" customHeight="1" x14ac:dyDescent="0.25">
      <c r="B4" s="3"/>
      <c r="C4" s="70" t="s">
        <v>62</v>
      </c>
      <c r="D4" s="71"/>
      <c r="E4" s="71"/>
      <c r="R4" s="6"/>
      <c r="S4" s="34"/>
      <c r="T4" s="34"/>
      <c r="U4" s="36"/>
      <c r="V4" s="36"/>
      <c r="W4" s="36"/>
    </row>
    <row r="5" spans="1:23" ht="42" customHeight="1" x14ac:dyDescent="0.25">
      <c r="B5" s="4"/>
      <c r="C5" s="72" t="s">
        <v>54</v>
      </c>
      <c r="D5" s="73"/>
      <c r="E5" s="73"/>
      <c r="R5" s="37"/>
      <c r="S5" s="37"/>
      <c r="T5" s="37"/>
      <c r="U5" s="37"/>
      <c r="V5" s="37"/>
      <c r="W5" s="37"/>
    </row>
    <row r="6" spans="1:23" ht="15" customHeight="1" x14ac:dyDescent="0.25">
      <c r="A6" s="74"/>
      <c r="B6" s="74"/>
      <c r="C6" s="74"/>
      <c r="D6" s="74"/>
      <c r="E6" s="74"/>
    </row>
    <row r="7" spans="1:23" ht="6.75" customHeight="1" x14ac:dyDescent="0.25">
      <c r="A7" s="5"/>
    </row>
    <row r="8" spans="1:23" ht="36.75" customHeight="1" x14ac:dyDescent="0.25">
      <c r="A8" s="57" t="s">
        <v>1</v>
      </c>
      <c r="B8" s="57"/>
      <c r="C8" s="57"/>
      <c r="D8" s="75" t="s">
        <v>2</v>
      </c>
      <c r="E8" s="75"/>
    </row>
    <row r="9" spans="1:23" ht="15" customHeight="1" x14ac:dyDescent="0.25">
      <c r="A9" s="57" t="s">
        <v>3</v>
      </c>
      <c r="B9" s="57"/>
      <c r="C9" s="57"/>
      <c r="D9" s="68">
        <v>44103123757</v>
      </c>
      <c r="E9" s="68"/>
    </row>
    <row r="10" spans="1:23" ht="20.25" customHeight="1" x14ac:dyDescent="0.25">
      <c r="A10" s="57" t="s">
        <v>4</v>
      </c>
      <c r="B10" s="57"/>
      <c r="C10" s="57"/>
      <c r="D10" s="57" t="s">
        <v>5</v>
      </c>
      <c r="E10" s="57"/>
      <c r="F10" s="57"/>
      <c r="G10" s="57"/>
      <c r="H10" s="57"/>
    </row>
    <row r="11" spans="1:23" ht="16.5" customHeight="1" x14ac:dyDescent="0.25">
      <c r="A11" s="57" t="s">
        <v>6</v>
      </c>
      <c r="B11" s="57"/>
      <c r="C11" s="57"/>
      <c r="D11" s="69" t="s">
        <v>61</v>
      </c>
      <c r="E11" s="69"/>
      <c r="F11" s="69"/>
      <c r="G11" s="69"/>
      <c r="H11" s="69"/>
      <c r="I11" s="69"/>
    </row>
    <row r="12" spans="1:23" ht="18" customHeight="1" x14ac:dyDescent="0.25">
      <c r="A12" s="57" t="s">
        <v>7</v>
      </c>
      <c r="B12" s="57"/>
      <c r="C12" s="57"/>
      <c r="D12" s="68">
        <v>64221242</v>
      </c>
      <c r="E12" s="68"/>
    </row>
    <row r="13" spans="1:23" ht="19.5" customHeight="1" x14ac:dyDescent="0.25">
      <c r="A13" s="57" t="s">
        <v>8</v>
      </c>
      <c r="B13" s="57"/>
      <c r="C13" s="57"/>
      <c r="D13" s="58" t="s">
        <v>9</v>
      </c>
      <c r="E13" s="58"/>
    </row>
    <row r="14" spans="1:23" ht="15" hidden="1" customHeight="1" outlineLevel="1" x14ac:dyDescent="0.25">
      <c r="A14" s="59" t="s">
        <v>10</v>
      </c>
      <c r="B14" s="59"/>
      <c r="C14" s="59"/>
      <c r="D14" s="60" t="s">
        <v>11</v>
      </c>
      <c r="E14" s="60"/>
    </row>
    <row r="15" spans="1:23" ht="8.25" customHeight="1" collapsed="1" x14ac:dyDescent="0.25">
      <c r="A15" s="61"/>
      <c r="B15" s="61"/>
      <c r="C15" s="61"/>
      <c r="D15" s="61"/>
      <c r="E15" s="61"/>
    </row>
    <row r="16" spans="1:23" s="5" customFormat="1" ht="71.25" customHeight="1" x14ac:dyDescent="0.25">
      <c r="A16" s="7" t="s">
        <v>12</v>
      </c>
      <c r="B16" s="62" t="s">
        <v>13</v>
      </c>
      <c r="C16" s="62"/>
      <c r="D16" s="62"/>
      <c r="E16" s="8" t="s">
        <v>57</v>
      </c>
      <c r="F16" s="29"/>
      <c r="G16" s="29"/>
      <c r="H16" s="8" t="s">
        <v>58</v>
      </c>
      <c r="I16" s="8" t="s">
        <v>59</v>
      </c>
      <c r="J16" s="8" t="s">
        <v>60</v>
      </c>
    </row>
    <row r="17" spans="1:12" ht="28.5" customHeight="1" x14ac:dyDescent="0.25">
      <c r="A17" s="9">
        <v>1000</v>
      </c>
      <c r="B17" s="63" t="s">
        <v>14</v>
      </c>
      <c r="C17" s="64"/>
      <c r="D17" s="65"/>
      <c r="E17" s="10">
        <f>E18</f>
        <v>41354.04</v>
      </c>
      <c r="F17" s="19"/>
      <c r="G17" s="19"/>
      <c r="H17" s="10">
        <v>8840</v>
      </c>
      <c r="I17" s="10">
        <v>8840</v>
      </c>
      <c r="J17" s="10">
        <f>J18</f>
        <v>23674.04</v>
      </c>
    </row>
    <row r="18" spans="1:12" ht="30.75" customHeight="1" x14ac:dyDescent="0.25">
      <c r="A18" s="9"/>
      <c r="B18" s="63" t="s">
        <v>15</v>
      </c>
      <c r="C18" s="64"/>
      <c r="D18" s="65"/>
      <c r="E18" s="11">
        <v>41354.04</v>
      </c>
      <c r="F18" s="19"/>
      <c r="G18" s="19"/>
      <c r="H18" s="11">
        <v>8840</v>
      </c>
      <c r="I18" s="11">
        <v>8840</v>
      </c>
      <c r="J18" s="11">
        <f>E18-H18-I18</f>
        <v>23674.04</v>
      </c>
    </row>
    <row r="19" spans="1:12" x14ac:dyDescent="0.25">
      <c r="A19" s="9">
        <v>2000</v>
      </c>
      <c r="B19" s="66" t="s">
        <v>16</v>
      </c>
      <c r="C19" s="66"/>
      <c r="D19" s="66"/>
      <c r="E19" s="10">
        <f>E20+E21+E22</f>
        <v>18350.77</v>
      </c>
      <c r="F19" s="19"/>
      <c r="G19" s="19"/>
      <c r="H19" s="10">
        <f>H20+H21+H22</f>
        <v>1458.46</v>
      </c>
      <c r="I19" s="10">
        <f>I20+I21+I22</f>
        <v>1440</v>
      </c>
      <c r="J19" s="35">
        <f>J20+J21+J22</f>
        <v>15451.72</v>
      </c>
    </row>
    <row r="20" spans="1:12" ht="28.5" customHeight="1" x14ac:dyDescent="0.25">
      <c r="A20" s="12">
        <v>2230</v>
      </c>
      <c r="B20" s="67" t="s">
        <v>17</v>
      </c>
      <c r="C20" s="67"/>
      <c r="D20" s="67"/>
      <c r="E20" s="11">
        <v>18350.77</v>
      </c>
      <c r="F20" s="19"/>
      <c r="G20" s="19"/>
      <c r="H20" s="11">
        <v>1458.46</v>
      </c>
      <c r="I20" s="11">
        <v>1440</v>
      </c>
      <c r="J20" s="11">
        <v>15451.72</v>
      </c>
      <c r="K20" s="13"/>
      <c r="L20" s="13"/>
    </row>
    <row r="21" spans="1:12" ht="28.5" customHeight="1" x14ac:dyDescent="0.25">
      <c r="A21" s="12">
        <v>2240</v>
      </c>
      <c r="B21" s="67" t="s">
        <v>18</v>
      </c>
      <c r="C21" s="67"/>
      <c r="D21" s="67"/>
      <c r="E21" s="11">
        <v>0</v>
      </c>
      <c r="F21" s="19"/>
      <c r="G21" s="19"/>
      <c r="H21" s="11">
        <v>0</v>
      </c>
      <c r="I21" s="11">
        <v>0</v>
      </c>
      <c r="J21" s="11">
        <v>0</v>
      </c>
      <c r="L21" s="13"/>
    </row>
    <row r="22" spans="1:12" x14ac:dyDescent="0.25">
      <c r="A22" s="12">
        <v>2260</v>
      </c>
      <c r="B22" s="56" t="s">
        <v>19</v>
      </c>
      <c r="C22" s="56"/>
      <c r="D22" s="56"/>
      <c r="E22" s="11"/>
      <c r="F22" s="19"/>
      <c r="G22" s="19"/>
      <c r="H22" s="11"/>
      <c r="I22" s="11"/>
      <c r="J22" s="11"/>
    </row>
    <row r="23" spans="1:12" ht="28.5" customHeight="1" x14ac:dyDescent="0.25">
      <c r="A23" s="9">
        <v>2300</v>
      </c>
      <c r="B23" s="46" t="s">
        <v>20</v>
      </c>
      <c r="C23" s="46"/>
      <c r="D23" s="46"/>
      <c r="E23" s="10">
        <f>E24</f>
        <v>22293.360000000001</v>
      </c>
      <c r="F23" s="19"/>
      <c r="G23" s="19"/>
      <c r="H23" s="10">
        <f>H24</f>
        <v>1328.84</v>
      </c>
      <c r="I23" s="10">
        <f>I24</f>
        <v>976</v>
      </c>
      <c r="J23" s="10">
        <f>J24</f>
        <v>19988.52</v>
      </c>
    </row>
    <row r="24" spans="1:12" ht="15.6" customHeight="1" x14ac:dyDescent="0.25">
      <c r="A24" s="12">
        <v>2310</v>
      </c>
      <c r="B24" s="47" t="s">
        <v>21</v>
      </c>
      <c r="C24" s="47"/>
      <c r="D24" s="47"/>
      <c r="E24" s="14">
        <v>22293.360000000001</v>
      </c>
      <c r="F24" s="19"/>
      <c r="G24" s="19"/>
      <c r="H24" s="14">
        <v>1328.84</v>
      </c>
      <c r="I24" s="14">
        <v>976</v>
      </c>
      <c r="J24" s="14">
        <f>E24-H24-I24</f>
        <v>19988.52</v>
      </c>
    </row>
    <row r="25" spans="1:12" x14ac:dyDescent="0.25">
      <c r="A25" s="12">
        <v>2320</v>
      </c>
      <c r="B25" s="47" t="s">
        <v>22</v>
      </c>
      <c r="C25" s="47"/>
      <c r="D25" s="47"/>
      <c r="E25" s="11"/>
      <c r="F25" s="19"/>
      <c r="G25" s="19"/>
      <c r="H25" s="11"/>
      <c r="I25" s="11"/>
      <c r="J25" s="11"/>
    </row>
    <row r="26" spans="1:12" x14ac:dyDescent="0.25">
      <c r="A26" s="12"/>
      <c r="B26" s="48" t="s">
        <v>23</v>
      </c>
      <c r="C26" s="49"/>
      <c r="D26" s="50"/>
      <c r="E26" s="11"/>
      <c r="F26" s="19"/>
      <c r="G26" s="19"/>
      <c r="H26" s="11"/>
      <c r="I26" s="11"/>
      <c r="J26" s="11"/>
    </row>
    <row r="27" spans="1:12" x14ac:dyDescent="0.25">
      <c r="A27" s="9"/>
      <c r="B27" s="47" t="s">
        <v>24</v>
      </c>
      <c r="C27" s="47"/>
      <c r="D27" s="47"/>
      <c r="E27" s="10">
        <f>'[1]Izmaksas KOPĀ'!E85</f>
        <v>0</v>
      </c>
      <c r="F27" s="19"/>
      <c r="G27" s="19"/>
      <c r="H27" s="10">
        <f>'[1]Izmaksas KOPĀ'!H85</f>
        <v>0</v>
      </c>
      <c r="I27" s="10">
        <f>'[1]Izmaksas KOPĀ'!I85</f>
        <v>0</v>
      </c>
      <c r="J27" s="10">
        <f>'[1]Izmaksas KOPĀ'!J85</f>
        <v>0</v>
      </c>
    </row>
    <row r="28" spans="1:12" s="5" customFormat="1" ht="15" customHeight="1" x14ac:dyDescent="0.25">
      <c r="A28" s="51" t="s">
        <v>25</v>
      </c>
      <c r="B28" s="51"/>
      <c r="C28" s="51"/>
      <c r="D28" s="51"/>
      <c r="E28" s="15">
        <f>E17+E19+E23</f>
        <v>81998.17</v>
      </c>
      <c r="F28" s="29"/>
      <c r="G28" s="29"/>
      <c r="H28" s="15">
        <f>H17+H19+H23</f>
        <v>11627.3</v>
      </c>
      <c r="I28" s="15">
        <f>I17+I19+I23</f>
        <v>11256</v>
      </c>
      <c r="J28" s="15">
        <f>J17+J19+J23</f>
        <v>59114.28</v>
      </c>
    </row>
    <row r="29" spans="1:12" ht="14.45" hidden="1" customHeight="1" outlineLevel="1" x14ac:dyDescent="0.25">
      <c r="A29" s="52" t="s">
        <v>26</v>
      </c>
      <c r="B29" s="52"/>
      <c r="C29" s="52"/>
      <c r="D29" s="52"/>
      <c r="E29" s="11">
        <f>'[1]Izmaksas KOPĀ'!F110</f>
        <v>0</v>
      </c>
      <c r="F29" s="19"/>
      <c r="G29" s="19"/>
      <c r="H29" s="11">
        <f>'[1]Izmaksas KOPĀ'!I110</f>
        <v>0</v>
      </c>
      <c r="I29" s="11">
        <f>'[1]Izmaksas KOPĀ'!J110</f>
        <v>0</v>
      </c>
      <c r="J29" s="11">
        <f>'[1]Izmaksas KOPĀ'!K110</f>
        <v>0</v>
      </c>
    </row>
    <row r="30" spans="1:12" ht="14.25" customHeight="1" collapsed="1" x14ac:dyDescent="0.25">
      <c r="A30" s="53" t="s">
        <v>27</v>
      </c>
      <c r="B30" s="53"/>
      <c r="C30" s="53"/>
      <c r="D30" s="53"/>
      <c r="E30" s="16">
        <v>16</v>
      </c>
      <c r="F30" s="19"/>
      <c r="G30" s="19"/>
      <c r="H30" s="16">
        <v>4</v>
      </c>
      <c r="I30" s="16">
        <v>6</v>
      </c>
      <c r="J30" s="16">
        <v>6</v>
      </c>
    </row>
    <row r="31" spans="1:12" ht="30.75" customHeight="1" x14ac:dyDescent="0.25">
      <c r="A31" s="54" t="s">
        <v>28</v>
      </c>
      <c r="B31" s="54"/>
      <c r="C31" s="54"/>
      <c r="D31" s="54"/>
      <c r="E31" s="17">
        <f>E28/16/12</f>
        <v>427.07380208333331</v>
      </c>
      <c r="F31" s="18" t="s">
        <v>29</v>
      </c>
      <c r="G31" s="19"/>
      <c r="H31" s="17">
        <f>H28/H30/12</f>
        <v>242.23541666666665</v>
      </c>
      <c r="I31" s="17">
        <f>I28/I30/12</f>
        <v>156.33333333333334</v>
      </c>
      <c r="J31" s="17">
        <f>J28/J30/12</f>
        <v>821.03166666666664</v>
      </c>
      <c r="K31" s="13"/>
    </row>
    <row r="32" spans="1:12" ht="12" customHeight="1" x14ac:dyDescent="0.25"/>
    <row r="33" spans="1:5" ht="15.6" customHeight="1" x14ac:dyDescent="0.25">
      <c r="A33" s="55" t="s">
        <v>30</v>
      </c>
      <c r="B33" s="55"/>
      <c r="C33" s="55"/>
      <c r="D33" s="55"/>
      <c r="E33" s="55"/>
    </row>
    <row r="34" spans="1:5" ht="12" customHeight="1" x14ac:dyDescent="0.25"/>
    <row r="35" spans="1:5" x14ac:dyDescent="0.25">
      <c r="A35" s="39" t="s">
        <v>31</v>
      </c>
      <c r="B35" s="39"/>
      <c r="C35" s="39"/>
    </row>
    <row r="36" spans="1:5" ht="12" customHeight="1" x14ac:dyDescent="0.25"/>
    <row r="37" spans="1:5" x14ac:dyDescent="0.25">
      <c r="A37" s="39" t="s">
        <v>32</v>
      </c>
      <c r="B37" s="39"/>
      <c r="C37" s="39"/>
      <c r="D37" s="39"/>
    </row>
    <row r="38" spans="1:5" x14ac:dyDescent="0.25">
      <c r="A38" s="40" t="s">
        <v>33</v>
      </c>
      <c r="B38" s="40"/>
      <c r="C38" s="40"/>
      <c r="D38" s="40"/>
    </row>
    <row r="40" spans="1:5" x14ac:dyDescent="0.25">
      <c r="A40" s="20"/>
    </row>
    <row r="42" spans="1:5" hidden="1" outlineLevel="1" x14ac:dyDescent="0.25">
      <c r="B42" s="41" t="s">
        <v>34</v>
      </c>
      <c r="C42" s="41"/>
      <c r="D42" s="41"/>
      <c r="E42" s="21"/>
    </row>
    <row r="43" spans="1:5" hidden="1" outlineLevel="1" x14ac:dyDescent="0.25">
      <c r="A43" s="22" t="s">
        <v>35</v>
      </c>
      <c r="B43" s="42" t="s">
        <v>36</v>
      </c>
      <c r="C43" s="42"/>
      <c r="D43" s="42"/>
      <c r="E43" s="23" t="e">
        <f>E44+E45+E46</f>
        <v>#REF!</v>
      </c>
    </row>
    <row r="44" spans="1:5" ht="32.25" hidden="1" customHeight="1" outlineLevel="1" x14ac:dyDescent="0.25">
      <c r="A44" s="24" t="s">
        <v>37</v>
      </c>
      <c r="B44" s="43" t="s">
        <v>38</v>
      </c>
      <c r="C44" s="43"/>
      <c r="D44" s="43"/>
      <c r="E44" s="25">
        <f>E28</f>
        <v>81998.17</v>
      </c>
    </row>
    <row r="45" spans="1:5" hidden="1" outlineLevel="1" x14ac:dyDescent="0.25">
      <c r="A45" s="24" t="s">
        <v>39</v>
      </c>
      <c r="B45" s="43" t="s">
        <v>40</v>
      </c>
      <c r="C45" s="43"/>
      <c r="D45" s="43"/>
      <c r="E45" s="25" t="e">
        <f>#REF!</f>
        <v>#REF!</v>
      </c>
    </row>
    <row r="46" spans="1:5" ht="29.25" hidden="1" customHeight="1" outlineLevel="1" x14ac:dyDescent="0.25">
      <c r="A46" s="24" t="s">
        <v>41</v>
      </c>
      <c r="B46" s="43" t="s">
        <v>42</v>
      </c>
      <c r="C46" s="43"/>
      <c r="D46" s="43"/>
      <c r="E46" s="25">
        <f>24992+17792</f>
        <v>42784</v>
      </c>
    </row>
    <row r="47" spans="1:5" hidden="1" outlineLevel="1" x14ac:dyDescent="0.25">
      <c r="A47" s="26"/>
      <c r="B47" s="39"/>
      <c r="C47" s="39"/>
      <c r="D47" s="39"/>
    </row>
    <row r="48" spans="1:5" hidden="1" outlineLevel="1" x14ac:dyDescent="0.25">
      <c r="B48" s="41" t="s">
        <v>43</v>
      </c>
      <c r="C48" s="41"/>
      <c r="D48" s="41"/>
      <c r="E48" s="21"/>
    </row>
    <row r="49" spans="1:7" ht="31.5" hidden="1" customHeight="1" outlineLevel="1" x14ac:dyDescent="0.25">
      <c r="A49" s="22" t="s">
        <v>44</v>
      </c>
      <c r="B49" s="42" t="s">
        <v>45</v>
      </c>
      <c r="C49" s="42"/>
      <c r="D49" s="42"/>
      <c r="E49" s="27" t="e">
        <f>E43/(12*E51)</f>
        <v>#REF!</v>
      </c>
    </row>
    <row r="50" spans="1:7" hidden="1" outlineLevel="1" x14ac:dyDescent="0.25">
      <c r="A50" s="26" t="s">
        <v>35</v>
      </c>
      <c r="B50" s="43" t="s">
        <v>36</v>
      </c>
      <c r="C50" s="43"/>
      <c r="D50" s="43"/>
      <c r="E50" s="28" t="e">
        <f>E43</f>
        <v>#REF!</v>
      </c>
    </row>
    <row r="51" spans="1:7" ht="18" hidden="1" customHeight="1" outlineLevel="1" x14ac:dyDescent="0.25">
      <c r="A51" s="26" t="s">
        <v>46</v>
      </c>
      <c r="B51" s="39" t="s">
        <v>47</v>
      </c>
      <c r="C51" s="39"/>
      <c r="D51" s="39"/>
      <c r="E51" s="6">
        <f>E30</f>
        <v>16</v>
      </c>
    </row>
    <row r="52" spans="1:7" hidden="1" outlineLevel="1" x14ac:dyDescent="0.25">
      <c r="B52" s="39"/>
      <c r="C52" s="39"/>
      <c r="D52" s="39"/>
    </row>
    <row r="53" spans="1:7" hidden="1" outlineLevel="1" x14ac:dyDescent="0.25">
      <c r="A53" s="44" t="s">
        <v>29</v>
      </c>
      <c r="B53" s="41" t="s">
        <v>48</v>
      </c>
      <c r="C53" s="41"/>
      <c r="D53" s="41"/>
    </row>
    <row r="54" spans="1:7" hidden="1" outlineLevel="1" x14ac:dyDescent="0.25">
      <c r="A54" s="44"/>
      <c r="B54" s="45" t="s">
        <v>49</v>
      </c>
      <c r="C54" s="45"/>
      <c r="D54" s="45"/>
    </row>
    <row r="55" spans="1:7" hidden="1" outlineLevel="1" x14ac:dyDescent="0.25">
      <c r="B55" s="39"/>
      <c r="C55" s="39"/>
      <c r="D55" s="39"/>
    </row>
    <row r="56" spans="1:7" ht="33" hidden="1" customHeight="1" outlineLevel="1" x14ac:dyDescent="0.25">
      <c r="A56" s="22" t="s">
        <v>29</v>
      </c>
      <c r="B56" s="42" t="s">
        <v>50</v>
      </c>
      <c r="C56" s="42"/>
      <c r="D56" s="42"/>
      <c r="E56" s="30" t="e">
        <f>(((E57*E59)/E58)-E60)/(12*F59)</f>
        <v>#REF!</v>
      </c>
    </row>
    <row r="57" spans="1:7" ht="15" hidden="1" customHeight="1" outlineLevel="1" x14ac:dyDescent="0.25">
      <c r="A57" s="24" t="s">
        <v>35</v>
      </c>
      <c r="B57" s="43" t="s">
        <v>36</v>
      </c>
      <c r="C57" s="43"/>
      <c r="D57" s="43"/>
      <c r="E57" s="25" t="e">
        <f>E43</f>
        <v>#REF!</v>
      </c>
    </row>
    <row r="58" spans="1:7" hidden="1" outlineLevel="1" x14ac:dyDescent="0.25">
      <c r="A58" s="26" t="s">
        <v>46</v>
      </c>
      <c r="B58" s="39" t="s">
        <v>47</v>
      </c>
      <c r="C58" s="39"/>
      <c r="D58" s="39"/>
      <c r="E58" s="31">
        <f>E51</f>
        <v>16</v>
      </c>
    </row>
    <row r="59" spans="1:7" ht="30" hidden="1" customHeight="1" outlineLevel="1" x14ac:dyDescent="0.25">
      <c r="A59" s="24" t="s">
        <v>51</v>
      </c>
      <c r="B59" s="43" t="s">
        <v>52</v>
      </c>
      <c r="C59" s="43"/>
      <c r="D59" s="43"/>
      <c r="E59" s="32" t="e">
        <f>#REF!</f>
        <v>#REF!</v>
      </c>
      <c r="F59" s="33">
        <v>15</v>
      </c>
    </row>
    <row r="60" spans="1:7" ht="29.25" hidden="1" customHeight="1" outlineLevel="1" x14ac:dyDescent="0.25">
      <c r="A60" s="24" t="s">
        <v>41</v>
      </c>
      <c r="B60" s="43" t="s">
        <v>53</v>
      </c>
      <c r="C60" s="43"/>
      <c r="D60" s="43"/>
      <c r="E60" s="32">
        <f>E46</f>
        <v>42784</v>
      </c>
      <c r="G60" s="32"/>
    </row>
    <row r="61" spans="1:7" collapsed="1" x14ac:dyDescent="0.25"/>
  </sheetData>
  <mergeCells count="62">
    <mergeCell ref="A9:C9"/>
    <mergeCell ref="D9:E9"/>
    <mergeCell ref="C4:E4"/>
    <mergeCell ref="C5:E5"/>
    <mergeCell ref="A6:E6"/>
    <mergeCell ref="A8:C8"/>
    <mergeCell ref="D8:E8"/>
    <mergeCell ref="A10:C10"/>
    <mergeCell ref="A11:C11"/>
    <mergeCell ref="A12:C12"/>
    <mergeCell ref="D12:E12"/>
    <mergeCell ref="D10:H10"/>
    <mergeCell ref="D11:I11"/>
    <mergeCell ref="B22:D22"/>
    <mergeCell ref="A13:C13"/>
    <mergeCell ref="D13:E13"/>
    <mergeCell ref="A14:C14"/>
    <mergeCell ref="D14:E14"/>
    <mergeCell ref="A15:E15"/>
    <mergeCell ref="B16:D16"/>
    <mergeCell ref="B17:D17"/>
    <mergeCell ref="B18:D18"/>
    <mergeCell ref="B19:D19"/>
    <mergeCell ref="B20:D20"/>
    <mergeCell ref="B21:D21"/>
    <mergeCell ref="B51:D51"/>
    <mergeCell ref="A37:D37"/>
    <mergeCell ref="B23:D23"/>
    <mergeCell ref="B24:D24"/>
    <mergeCell ref="B25:D25"/>
    <mergeCell ref="B26:D26"/>
    <mergeCell ref="B27:D27"/>
    <mergeCell ref="A28:D28"/>
    <mergeCell ref="A29:D29"/>
    <mergeCell ref="A30:D30"/>
    <mergeCell ref="A31:D31"/>
    <mergeCell ref="A33:E33"/>
    <mergeCell ref="A35:C35"/>
    <mergeCell ref="B59:D59"/>
    <mergeCell ref="B60:D60"/>
    <mergeCell ref="A53:A54"/>
    <mergeCell ref="B53:D53"/>
    <mergeCell ref="B54:D54"/>
    <mergeCell ref="B55:D55"/>
    <mergeCell ref="B56:D56"/>
    <mergeCell ref="B57:D57"/>
    <mergeCell ref="U4:W4"/>
    <mergeCell ref="R5:W5"/>
    <mergeCell ref="E2:J2"/>
    <mergeCell ref="I1:J1"/>
    <mergeCell ref="B58:D58"/>
    <mergeCell ref="B52:D52"/>
    <mergeCell ref="A38:D38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</mergeCells>
  <hyperlinks>
    <hyperlink ref="D13" r:id="rId1"/>
  </hyperlinks>
  <pageMargins left="0.64" right="0.11811023622047245" top="0.64" bottom="0.36" header="0.31496062992125984" footer="0.21"/>
  <pageSetup paperSize="9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Universum Alpha</dc:creator>
  <cp:lastModifiedBy>Nikolajs Sapožņikovs</cp:lastModifiedBy>
  <cp:lastPrinted>2020-08-25T11:37:37Z</cp:lastPrinted>
  <dcterms:created xsi:type="dcterms:W3CDTF">2020-08-18T19:49:31Z</dcterms:created>
  <dcterms:modified xsi:type="dcterms:W3CDTF">2021-03-05T13:18:27Z</dcterms:modified>
</cp:coreProperties>
</file>