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0" windowWidth="17400" windowHeight="11640" tabRatio="914" activeTab="0"/>
  </bookViews>
  <sheets>
    <sheet name="remonti" sheetId="1" r:id="rId1"/>
  </sheets>
  <definedNames/>
  <calcPr fullCalcOnLoad="1"/>
</workbook>
</file>

<file path=xl/sharedStrings.xml><?xml version="1.0" encoding="utf-8"?>
<sst xmlns="http://schemas.openxmlformats.org/spreadsheetml/2006/main" count="898" uniqueCount="357">
  <si>
    <t>SILTUMAPGĀDE</t>
  </si>
  <si>
    <t>Nr.</t>
  </si>
  <si>
    <t>Veicamie darbi</t>
  </si>
  <si>
    <t>KOPĀ</t>
  </si>
  <si>
    <t>ŪDENSAPGĀDE</t>
  </si>
  <si>
    <t>KANALIZĀCIJA</t>
  </si>
  <si>
    <t>REMONTI PAR OGRES NOVADA DOMES BUDŽETA LĪDZEKĻIEM</t>
  </si>
  <si>
    <t>REKONSTRUKCIJAS UN RENOVĀCIJAS DARBI PAR OGRES NOVADA DOMES BUDŽETA LĪDZEKĻIEM</t>
  </si>
  <si>
    <t>IV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</si>
  <si>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</si>
  <si>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</si>
  <si>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</si>
  <si>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</si>
  <si>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</si>
  <si>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</si>
  <si>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</si>
  <si>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</si>
  <si>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</si>
  <si>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</si>
  <si>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</si>
  <si>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Liftu modernizācijas remonts </t>
  </si>
  <si>
    <t>I - XII</t>
  </si>
  <si>
    <t>Jumta seguma remonts</t>
  </si>
  <si>
    <t>Plānotais darbu izpildes mēn.</t>
  </si>
  <si>
    <t>Pašvaldības dzīvokļu remonts</t>
  </si>
  <si>
    <t>TRANSPORTA IECIRKNIS</t>
  </si>
  <si>
    <t>Ēkas cokola un apmales remonts</t>
  </si>
  <si>
    <t>Ausekļa 2a</t>
  </si>
  <si>
    <t>Tīnūžu 15</t>
  </si>
  <si>
    <t>Jaunatnes 4</t>
  </si>
  <si>
    <t>Ausekļa 6</t>
  </si>
  <si>
    <t>Mālkalnes 14</t>
  </si>
  <si>
    <t>Remontdarbi sociālās mājās</t>
  </si>
  <si>
    <t>PLĀNOTIE REMONTDARBI</t>
  </si>
  <si>
    <t xml:space="preserve">Kāpņu telpas apgaismojuma remonts ēkās </t>
  </si>
  <si>
    <t>PLĀNOTIE REKONSTRUKCIJAS UN RENOVĀCIJAS DARBI</t>
  </si>
  <si>
    <t>DZĪVOJAMĀ FONDA REMONTI</t>
  </si>
  <si>
    <t>Remontdarbi dzīvojamā fondā citu organizāciju spēkiem</t>
  </si>
  <si>
    <t>Elektroiecirkņa plānotie darbi pašu spēkiem</t>
  </si>
  <si>
    <t>Meža 4</t>
  </si>
  <si>
    <t>Durvju nomaiņa</t>
  </si>
  <si>
    <t>Akmeņu 50b</t>
  </si>
  <si>
    <t>Plānotā summa bez PVN , EUR</t>
  </si>
  <si>
    <t>Plānotā summa ar PVN , EUR</t>
  </si>
  <si>
    <t>Elektrostāvvadu remonts ēkās</t>
  </si>
  <si>
    <t>Draudzības 4</t>
  </si>
  <si>
    <t>Tīnūžu 10</t>
  </si>
  <si>
    <t>Avārijas remonti siltumtīklos</t>
  </si>
  <si>
    <t>Katlu māju iekārtu avārijas un profilaktiskais remonts</t>
  </si>
  <si>
    <t>Atdzelžošanas stacijas jumta konstrukcijas remonts Apiņu 5, Ogrē</t>
  </si>
  <si>
    <t>PA"Ogres namsaimnieks spēkiem:</t>
  </si>
  <si>
    <t>Citu organizāciju spēkiem (esošo autostāvvietu paplašināšana):</t>
  </si>
  <si>
    <t>Mālkalnes 18 (jauna bruģakmens ieklāšana pie ieejām kāpņu telpās)</t>
  </si>
  <si>
    <t>Pagraba apgaismojuma remonts ēkās</t>
  </si>
  <si>
    <t>Draudzības 12</t>
  </si>
  <si>
    <t>Remontu - celtniecības iecirkņa plānotie darbi dzīvojamā fondā pašu spēkiem</t>
  </si>
  <si>
    <t>Zilokalnu 24 (esošās apmales demontāža, jaunas apmales izbūve, cokola apdares remonts, krāsošana)</t>
  </si>
  <si>
    <t>Ēku siltināšanas darbi</t>
  </si>
  <si>
    <t>Ēkas ieejas mezglu remonts</t>
  </si>
  <si>
    <t>Vidus 16a (ēkas ieejas mezglu lieveņu pārbūve, atkritumu konteineru nobrauktuves remonts, veloturētāju montāža (2 k.t.), velosipēdu turētāju laukumu izbūve pret kāpņu telpu ieejām)</t>
  </si>
  <si>
    <t>Bojāto skursteņu remonts</t>
  </si>
  <si>
    <t>Ēkas balkonu vairogu remonts</t>
  </si>
  <si>
    <t>Grīvas 25 (apšuvuma nomaiņa 30 gb.)</t>
  </si>
  <si>
    <t>Balkonu, lodžiju remonts</t>
  </si>
  <si>
    <t>Ēkas kāpņu telpu kosmētiskais remonts</t>
  </si>
  <si>
    <t>Veļas nojumes nomaiņa</t>
  </si>
  <si>
    <t>Ēku piesaistīto zemesgabalu labiekārtošana, t.sk.</t>
  </si>
  <si>
    <t>Tīnūžu 3a</t>
  </si>
  <si>
    <t>Ēkas jumta remonti</t>
  </si>
  <si>
    <t>Liftu modernizācijas remonts ēkās</t>
  </si>
  <si>
    <t>Pagalmu labiekārtošana</t>
  </si>
  <si>
    <t>Summa iepriekš neparedzētām adresēm</t>
  </si>
  <si>
    <t>Pašvaldības līdzfinansējums 50% pagalmu labiekārtošanai</t>
  </si>
  <si>
    <t>Remontdarbi peldbaseinā Neptūns</t>
  </si>
  <si>
    <t>Plānotā summa, EUR</t>
  </si>
  <si>
    <t>Ēku piesaistīto zemesgabalu labiekārtošana bez pašvaldības līdzfinansējuma, t.sk.</t>
  </si>
  <si>
    <t>Ēku inženiertīklu nodaļas plānotie darbi pašu spēkiem</t>
  </si>
  <si>
    <t>Ausekļa 16</t>
  </si>
  <si>
    <t>Avārijas situāciju novēršanas remonti Ogres pilsētā, Ogresgalā - Kārļos un Ciemupē</t>
  </si>
  <si>
    <t>Kanalizācijas cieto frakciju smalcinātāja remonts Draudzības ielā</t>
  </si>
  <si>
    <t>Siltumtrases pievada izveide Brīvības ielai 18 "Zelta liepa"</t>
  </si>
  <si>
    <t>Siltumtrases rekonstrukcija pie Bērzu alejas 4</t>
  </si>
  <si>
    <t>Mālkalnes prospekta 9 tranzīta siltumcauruļu rekonstrukcija</t>
  </si>
  <si>
    <t>Siltumtīklu rekonstrukcija pievadiem uz Akmeņu ielu 50 un Vidzemes 2</t>
  </si>
  <si>
    <t>Siltumkameras likvidācija un siltumtīklu pievada Loka ielā 4 rekonstrukcija</t>
  </si>
  <si>
    <t>Automātiskā atgaisotāja un dubļu ķērāja uzstādīšana pilsētas tīkliem Skolas iela 20</t>
  </si>
  <si>
    <t>Atgaisotāja uzstādīšana pilsētas tīkliem Upes pr. 19</t>
  </si>
  <si>
    <t>Siltumkameras SK-5 likvidācija pie Zilokalnu pr.12</t>
  </si>
  <si>
    <t>Ievadventiļu maiņa Grīvas 11 - 2 gb.</t>
  </si>
  <si>
    <t>Skolas ielas 20 tīklu izvada rekonstrukcija (tīklu izvietojuma optimizācija)</t>
  </si>
  <si>
    <t>Siltumtīklu renovācija uz Ogres 1. vidusskolu</t>
  </si>
  <si>
    <t>Interaktīvās atslēgumu kartes izveide</t>
  </si>
  <si>
    <t>Siltumtrases rekonstrukcija Pļavas ielā 2</t>
  </si>
  <si>
    <t>Siltumkameru Sk 12 un Sk 13 likvidācija</t>
  </si>
  <si>
    <t>Ūdensvada rekonstrukcija Brīvības ielā (no Skolas ielas līdz hidrantu akai UH79)</t>
  </si>
  <si>
    <t xml:space="preserve">Ūdensvada rekonstrukcija Bīvības ielā (no akas līdz ēkai Brīvības ielā 18) </t>
  </si>
  <si>
    <t xml:space="preserve">Ūdensvada rekonstrukcija Akmeņu ielā (no UH95 hidrantu akas līdz UH152 (~280m) </t>
  </si>
  <si>
    <t xml:space="preserve">Kanalizācijas cauruļvada izbūve no maģistrālas akas līdz  Brīvības ielai 18, Ogre   </t>
  </si>
  <si>
    <t>Kanalizācijas sūkņu stacijas izbūve Vidus prospektā (pretī Apiņu ielai 5), Ogrē (Sūkņu stacijas izbūve)</t>
  </si>
  <si>
    <t>Jumta remonts vecajās darbnīcās un garāžas ēkā Doles 1a</t>
  </si>
  <si>
    <t>NAI Doles 1a administrācijas ēkas siltināšana</t>
  </si>
  <si>
    <t>Lifta mašīntelpas aprīkojuma remonts</t>
  </si>
  <si>
    <t>Ausekļa 5</t>
  </si>
  <si>
    <t>Bēniņu apgaismojuma remonts</t>
  </si>
  <si>
    <t>Ausekļa 5a</t>
  </si>
  <si>
    <t>Bērzu 8</t>
  </si>
  <si>
    <t>Grīvas 9</t>
  </si>
  <si>
    <t>Mālkalnes 37</t>
  </si>
  <si>
    <t>Grīvas 11 ( arī pagaraba)</t>
  </si>
  <si>
    <t>Grīvas 19 ( arī bēniņu)</t>
  </si>
  <si>
    <t>Grīvas 21</t>
  </si>
  <si>
    <t>Rīgas 10</t>
  </si>
  <si>
    <t>Skolas 1b</t>
  </si>
  <si>
    <t>Skolas 5</t>
  </si>
  <si>
    <t>Turkalnes 5</t>
  </si>
  <si>
    <t>Upes 22</t>
  </si>
  <si>
    <t>Vidzemes 2 (3 k.t.)</t>
  </si>
  <si>
    <t>Vidus 16a</t>
  </si>
  <si>
    <t>Vidus 20</t>
  </si>
  <si>
    <t>Lifta šahtas  un mašīntelpas aprīkojuma remonts</t>
  </si>
  <si>
    <t>Ausekļa 10</t>
  </si>
  <si>
    <t>IIII</t>
  </si>
  <si>
    <t>Ausekļa 2a (28 gb.)</t>
  </si>
  <si>
    <t>Lapu 4 (pagraba logu nomaiņa pret PVC logiem ar ventilācijas restēm 10 gb.)</t>
  </si>
  <si>
    <t>Mālkalnes 7 (pagraba logi 12 gb.))</t>
  </si>
  <si>
    <t>Logu nomaiņa ēkās</t>
  </si>
  <si>
    <t>Mālkalnes 7 (4 gb.)</t>
  </si>
  <si>
    <t>Ausekļa 4 (atkritumu konteinera telpas durvis uz metāla durvīm ar kodu atslēgu 2 gb.)</t>
  </si>
  <si>
    <t>Ausekļa 10 (atkritumu konteinera telpas durvis uz metāla durvīm ar kodu atslēgu 2 gb.)</t>
  </si>
  <si>
    <t>Ausekļa 10 (kāpņu telpu iekšējās durvis uz PVC durvīm - 2gb.)</t>
  </si>
  <si>
    <t>Bērzu 8 (kāpņu telpu ieejas durvju pret metāla durvīm - 5 gb.)</t>
  </si>
  <si>
    <t>Bērzu 8a (kāpņu telpu iekšējās durvis uz PVC durvīm - 3 gb.)</t>
  </si>
  <si>
    <t>Lapu 4 (atkritumu konteinera telpas durvis uz metāla durvīm 4 gb.)</t>
  </si>
  <si>
    <t>Lapu 8 (kāpņu telpas ieejas durvis uz metāla durvīm 3 gb.)</t>
  </si>
  <si>
    <t>Lapu 8 (atkritumu konteinera telpas durvis uz metāla durvīm ar kodu atslēgu 3 gb.)</t>
  </si>
  <si>
    <t>Meža 4 (atkritumu konteineru telpas durvis uz metāla durvīm 3 gb.)</t>
  </si>
  <si>
    <t>Mālkalnes 13 (kāpņu telpas ieejas durvis uz metāla durvīm 4 gb.)</t>
  </si>
  <si>
    <t>Mālkalnes 18 (kāpņu telpu ieejas durvju pret metāla durvīm, pagraba ieejas durvis pret metāla 4 gb.)</t>
  </si>
  <si>
    <t>Mālkalnes 20 (kāpņu telpu ieejas durvju pret metāla durvīm, pagraba ieejas durvis pret metāla 4 gb.)</t>
  </si>
  <si>
    <t>Mālkalnes 22 (kāpņu telpu ieejas durvju pret metāla durvīm, pagraba ieejas durvis pret metāla 4 gb.)</t>
  </si>
  <si>
    <t>Meža 6 (kāpņu telpas ieejas durvis uz metāla durvīm 3 gb.)</t>
  </si>
  <si>
    <t>Mālkalnes 16 (kāpņu telpu ieejas durvju pret metāla durvīm, pagraba ieejas durvis pret metāla 4 gb.)</t>
  </si>
  <si>
    <t>Mālkalnes 27 (kāpņu telpas ieejas durvis uz metāla durvīm 6 gb.)</t>
  </si>
  <si>
    <t>Parka 10 (kāpņu telpas ieejas durvis uz PVC durvīm ar stikla paketēm 4 gb.)</t>
  </si>
  <si>
    <t>Skolas 16 (kāpņu telpas ieejas durvju koda atslēgas nomaiņa pret elektronisko koda/čipa atslēgu 2 gb.)</t>
  </si>
  <si>
    <t>Sūnu 3 (kāpņu telpu ieejas durvju pret metāla durvīm, pagraba ieejas durvis pret metāla 2 gb.)</t>
  </si>
  <si>
    <t>Tīnūžu 12 (atkritumu konteinera telpas durvis uz metāla durvīm)</t>
  </si>
  <si>
    <t>Tīnūžu 12 (kāpņu telpas vējtvera un pagraba durvis uz metāla durvīm)</t>
  </si>
  <si>
    <t>Zilokalnu 10 (kāpņu telpu ieejas durvju pret metāla durvīmar čipu un domofonu 2 gb.)</t>
  </si>
  <si>
    <t>Zilokalnu 16 (atkritumu stāvvada telpu logi)</t>
  </si>
  <si>
    <t>Bērzu 8 (virsmas daļējs remonts)</t>
  </si>
  <si>
    <t>Draudzības 10  (vidusdaļa - iekšējā rene)</t>
  </si>
  <si>
    <t>Grīvas 21 (kāpņu telpu ieejas durvju pret metāla durvīm - 2 gb.)</t>
  </si>
  <si>
    <t>Grīvas 6a (apdares remonts, siltināšana, esošās apmales demontāža, jaunas apmales izbūve, pamatu konstrukcijas hidroizolācijas ieklāšana 72m)</t>
  </si>
  <si>
    <t>Grīvas 13 (cokola apdares remonts, esošās apmales demontāža, jaunas apmales izbūve, pamatu konstrukcijas hidroizolācijas ieklāšana (ēkas gala siena no Rīgas ielas 6 puses))</t>
  </si>
  <si>
    <t>Mālkalnes 15 (cokola apdares remonts, esošās apmales demontāža, jaunas apmales izbūve, pamatu konstrukcijas hidroizolācijas ieklāšana 136 m)</t>
  </si>
  <si>
    <t>Mālkalnes 6 (cokola apdares remonts, esošās apmales demontāža/jaunas apmales izbūve (atlikušā ēkas daļa - 139m))</t>
  </si>
  <si>
    <t>Tīnūžu 7 (cokola apdares remonts, esošās apmales demontāža/jaunas apmales izbūve 95 m)</t>
  </si>
  <si>
    <t>Turkalnes 13 (cokola apdares remonts, esošās apmales demontāža/jaunas apmales izbūve, pamatu konstrukcijas hidroizolācijas ieklāšana (ēkas priekšpuse 31m))</t>
  </si>
  <si>
    <t>Vidzemes 2 (jaunas apmales izbūve - viena gala siena no 1.Maija gatves puses un stūris līdz kāpņu telpas ieejai)</t>
  </si>
  <si>
    <t>Vidzemes 2 (jaunas apmales izbūve - viena gala siena no Akmeņu iela puses un stūris līdz kāpņu telpas ieejai)</t>
  </si>
  <si>
    <t>Ausekļa 5a (vienkāršota fasādes atjaunošana - cokola renovācija)</t>
  </si>
  <si>
    <t>Mālkalnes 35 - gala fasāžu siltināšana</t>
  </si>
  <si>
    <t>Lapu 6 - bēniņu grīdas pārseguma siltināšana</t>
  </si>
  <si>
    <t>Skolas 1a - bēniņu grīdas pārseguma siltināšana</t>
  </si>
  <si>
    <t>Skolas 7 - bēniņu grīdas pārseguma siltināšana</t>
  </si>
  <si>
    <t>Ausekļa 4 (ieejas mezglu lieveņu pārbūve, atkritumu konteineru nobrauktuves remonts, ieejas mezglu sienu apdares remonts 2k.t.)</t>
  </si>
  <si>
    <t>Mālkalnes 24 (ēkas ieejas mezglu celiņu bruģēšana)</t>
  </si>
  <si>
    <t>Mālkalnes 24 (ieejas mezglu renovācija - 6 k.t.)</t>
  </si>
  <si>
    <t>Ēkas gala sienu apdares remonts, sienu krāsošana</t>
  </si>
  <si>
    <t>Meža 6</t>
  </si>
  <si>
    <t>Ēkas kāpņu telpas remontdarbi</t>
  </si>
  <si>
    <t>Akmeņu 50b (arī skārda detaļu izgatavošana)</t>
  </si>
  <si>
    <t>Jumta parapetu un karnīzes remonts, nosegšana ar skārdu</t>
  </si>
  <si>
    <t>Ausekļa 2a (arī skārda detaļu izgatavošana)</t>
  </si>
  <si>
    <t>Ēkas kāpņu telpu ieejas jumtiņu remonts</t>
  </si>
  <si>
    <t>Ausekļa 6 (2 gb.)</t>
  </si>
  <si>
    <t>Akmeņu 50b ( 3 gb.)</t>
  </si>
  <si>
    <t>Ausekļa 2a (vējtvera iekšējās apdares remonts)</t>
  </si>
  <si>
    <t>Ausekļa 2a (ārsiena 9 stāvs)</t>
  </si>
  <si>
    <t>Ausekļa 2a (frizētavas ieejas kāpņu pirmā pakāpiena remonts)</t>
  </si>
  <si>
    <t>Ausekļa 5a (lieveņa pārbūve, atkritumu konteinera nobrauktuves remonts)</t>
  </si>
  <si>
    <t>Ausekļa 7a (ārsienu apdares remonts, atkritumu konteinera un pagraba ieejas durvju krāsošana)</t>
  </si>
  <si>
    <t>Ausekļa 7b (vējtvera iekšējās apdares remonts)</t>
  </si>
  <si>
    <t>Ausekļa 8 (atkritumu konteinera telpas sienu un griestu krāsošana, grīdas pamatnes izlīdzināšana, izveidojot slīpumu līdz nobrauktuves izremontētai daļai)</t>
  </si>
  <si>
    <t>Bērzu 6 (ieejas mezglu pakāpienu remonts - 4 kāpņu telpas)</t>
  </si>
  <si>
    <t>Bērzu 8a (ieejas mezgla lieveņa bruģēšana - 1 k.t.)</t>
  </si>
  <si>
    <t>Grīvas 6a (kāpņu telpu pirmā stāva pakāpienu apdares remonts - 3 k.t., pirmā stāva laukumu virsmas izlīdzināšana - 2 k.t.)</t>
  </si>
  <si>
    <t>Grīvas 29 (sienu daļas pie radiatora špaktelēšana, krāsošana)</t>
  </si>
  <si>
    <t>Lapu 4 (pagrabu ieejas mezglu grīdas betonēšana - 4 k.t.)</t>
  </si>
  <si>
    <t>Lapu 8 (kāpņu telpas sienas iekšējās apdares remonts (5 stāvs, ārsiena - 3 k.t.), līdz krāsojumam)</t>
  </si>
  <si>
    <t>Lapu 8 (ieejas, pagrabu, atkritumu konteineru telpas, vējtveru durvju krāsošana)</t>
  </si>
  <si>
    <t>Mālkalnes 9 (trešās sekcijas kāpņu telpas iekšējās apdares remonts)</t>
  </si>
  <si>
    <t>Mālkalnes 9 (otrās sekcijas kāpņu telpas iekšējās apdares remonts)</t>
  </si>
  <si>
    <t>Mālkalnes 27 (ieejas mezglu sienas apdares remonts)</t>
  </si>
  <si>
    <t>Parka 1b (ieejas mezgla lieveņa apdares remonts)</t>
  </si>
  <si>
    <t>Parka 10 (ieejas mezglu sienu apdares remonts (pēc durvju nomaiņas))</t>
  </si>
  <si>
    <t>Sūnu 3 (ieejas mezglu jumtiņu notekreņu un notekcauruļu montāža)</t>
  </si>
  <si>
    <t>Sūnu 3 (kāpņu telpu pirmā stāva starp margu grīdas remontu)</t>
  </si>
  <si>
    <t>Tīnūžu 3a (ieejas mezgla pakāpienu remonts Tīnūžu un Lapu ielas pusē)</t>
  </si>
  <si>
    <t>Tīnūžu 12 (atkritumu konteinera nobrauktuves remonts)</t>
  </si>
  <si>
    <t>Tīnūžu 16 (atbalsta sienas, atkritumu konteineru nobrauktuves, ieejas pakāpienu remonts)</t>
  </si>
  <si>
    <t>Upes 18a (kāpņu telpu ieeju lieveņu remonts - 2 gb.)</t>
  </si>
  <si>
    <t>Zilokalnu 18 (ieejas mezgla lieveņa pārbūve, nobrauktuves izbūve - 2 k.t.)</t>
  </si>
  <si>
    <t>Mālkalnes 16 (4 gb.)</t>
  </si>
  <si>
    <t>Mālkalnes 18 (4 gb.)</t>
  </si>
  <si>
    <t>Mālkalnes 19 (6 gb.)</t>
  </si>
  <si>
    <t>Zilokalnu 18 (2 gb.)</t>
  </si>
  <si>
    <t>Grīvas 21 (ventilācijas skursteņu pārmūrēšana virs jumta daļas, 1. kāpņu telpa - 3 gb.)</t>
  </si>
  <si>
    <t>Grīvas 27 (ventilācijas skursteņu remonts, jumtiņu nosegšana ar skārdu)</t>
  </si>
  <si>
    <t>Mālkalnes 19 (ventilācijas skursteņa pārmūrēšana virs jumta daļas, 1 gb., 2 k.t.labā puse)</t>
  </si>
  <si>
    <t>Ēkas pagrabu logu aizmūrēšana, paredzot ailes vēdināšanai</t>
  </si>
  <si>
    <t>Mālkalnes 20 (arī koka lentera nomaiņa dz.nr.27; 30; 43)</t>
  </si>
  <si>
    <t>Mālkalnes 24 (dz.nr. 12)</t>
  </si>
  <si>
    <t>Mālkalnes 29 (pārcelšana)</t>
  </si>
  <si>
    <t>Skolas 17 (dz.nr. 1; 2; 3; 4; 5; 6; 7; 8; 9; 10; 11; 12; 13; 14; 15; 18; 21; 24; 27; 30)</t>
  </si>
  <si>
    <t>Mālkalnes 7 (cokola apdares remonts, krāsošana)</t>
  </si>
  <si>
    <t>Koplietošanas balkonu, lodžiju remonts</t>
  </si>
  <si>
    <t>Parka 1b koplietošanas lodžijas jumta seguma nomaiņa, notekrenes, notekcaurules montāža</t>
  </si>
  <si>
    <t>Parka 1b koplietošanas lodžiju koka dēļu materiāla sagatavošana</t>
  </si>
  <si>
    <t>Tīnūžu 7 koplietošanas balkonu griestu remonts (krāsošana), margu krāsošana</t>
  </si>
  <si>
    <t>Ēkas fasādes remonts</t>
  </si>
  <si>
    <t>Bērzu 8a (fasādes ķieģeļu sienas bojātās daļas remonts - ēkas gala sienas stūris)</t>
  </si>
  <si>
    <t>Ēkas jumta barjeras remonts, kanalizācijas izvadu jumtiņu uzlikšana</t>
  </si>
  <si>
    <t>Ausekļa 7a</t>
  </si>
  <si>
    <t>Tīnūžu 16 (krāsošana)</t>
  </si>
  <si>
    <t>Upes 1a (apmestās daļas remonts)</t>
  </si>
  <si>
    <t>Tīnūžu 7 (jumta lifta šahta)</t>
  </si>
  <si>
    <t>Ēku pagrabu remonti</t>
  </si>
  <si>
    <t>Mālkalnes 35 (pagraba tehniskās telpas pārseguma balsta remonts)</t>
  </si>
  <si>
    <t>Tīnūžu 7 (pagraba šķūnīšu demontāža)</t>
  </si>
  <si>
    <t>Ēkas pilastru remonts, špaktelēšana, krāsošana</t>
  </si>
  <si>
    <t>Tīnūžu 11</t>
  </si>
  <si>
    <t>Žoga izbūve</t>
  </si>
  <si>
    <t>Tīnūžu 3a (10 m)</t>
  </si>
  <si>
    <t>Smilšu 2 - 6 fasādes koka daļas krāsošana</t>
  </si>
  <si>
    <t>Smilšu 2 - 6 ieejas jumtiņu montāža</t>
  </si>
  <si>
    <t>Upes 7 -6 tualetes telpas izbūve</t>
  </si>
  <si>
    <t>Apkures, aukstā un karstā ūdens ventiļu maiņa, cauruļvadu izolācija Ausekļa 9</t>
  </si>
  <si>
    <t>Aukstā ūdensapgādes un kanalizācijas stāvvadu maiņa Akmeņu 50</t>
  </si>
  <si>
    <t>Aukstā ūdensapgādes guļvada maiņa līdz stāvvadu ventiļiem ieskaitot, cauruļvadu izolāciju Akmeņu 50</t>
  </si>
  <si>
    <t xml:space="preserve">Apkures guļvada un stāvvada izolācija, apkures sistēmas ventiļu maiņa Akmeņu 50a </t>
  </si>
  <si>
    <t>Aukstā ūdensapgādes guļvada maiņa līdz stāvvadu ventiļiem ieskaitot, cauruļvadu izolāciju Akmeņu 50b</t>
  </si>
  <si>
    <t>Karstā ūdensapgādes un cirkulācijas guļvada maiņa līdz stāvvadu ventiļiem, ieskaitot cauruļvadu izolāciju Akmeņu 50b</t>
  </si>
  <si>
    <t>Apkures ventiļu maiņa, cauruļvadu izolācija maiņas vietā Ausekļa 2a</t>
  </si>
  <si>
    <t>Apkures sistēmas guļvadu, stāvvadu bojāto izolācijas posmu atjaunošana pagrabā un bēniņos Ausekļa 7a</t>
  </si>
  <si>
    <t>Kanalizācijas guļvada maiņa Brīvības 111</t>
  </si>
  <si>
    <t>Aukstā ūdens guļvadu līdz stāvvadu ventiļiem nomaiņa tehniskajā koridorā Brīvības 117</t>
  </si>
  <si>
    <t>Kanalizācijas guļvadu posmu maiņa 2.,4.,5.,6.k.t. Brīvības 117</t>
  </si>
  <si>
    <t>Karstā ūdens un cirkulācijas cauruļu nomaiņa pagrabā un bēniņos I kāpņu telpā Draudzības 10</t>
  </si>
  <si>
    <t>Karstā ūdens un cirkulācijas cauruļu nomaiņa pagrabā un bēniņos II kāpņu telpā Draudzības 10</t>
  </si>
  <si>
    <t>Kanalizācijas stāvvada un papildnovadcauruļu maiņa pagrabā Draudzības 10</t>
  </si>
  <si>
    <t>Karstā ūdensapgādes guļvada un cirkulācijas vada izolācija līdz stāvvadu ventiļiem Grīvas 1</t>
  </si>
  <si>
    <t>Aukstā, karstā cirkulācijas un kanalizācijas stāvvadu maiņa II kāpņu telpai Grīvas 9</t>
  </si>
  <si>
    <t>Aukstā, karstā cirkulācijas un kanalizācijas stāvvadu maiņa I kāpņu telpai Grīvas 9</t>
  </si>
  <si>
    <t>Kanalizācijas guļvada maiņa Grīvas 9</t>
  </si>
  <si>
    <t>Apkures sistēmas ventiļu maiņa pagrabā un bēniņos Grīvas 13</t>
  </si>
  <si>
    <t>Kanalizācijas cauruļvadu novadīšana uz jumtu bēniņos Grīvas 15</t>
  </si>
  <si>
    <t>Karstā ūdensapgādes un cirkulācijas guļvada maiņa līdz stāvvadu ventiļiem, ieskaitot cauruļvadu izolāciju Jaunatnes 4</t>
  </si>
  <si>
    <t>Apkures ventiļu maiņa, cauruļvadu izolācija maiņas vietā Jaunatnes 4</t>
  </si>
  <si>
    <t>Karstā ūdensapgādes guļvada maiņa Loka 2</t>
  </si>
  <si>
    <t>Kanalizācijas guļvada maiņa pagrabstāvā Mālkalnes 20</t>
  </si>
  <si>
    <t>Lietus kanalizācijas guļvadu maiņa Mālkalnes 20</t>
  </si>
  <si>
    <t>Kanalizācijas guļvada maiņa Mālkalnes 37</t>
  </si>
  <si>
    <t>Apkures sistēmas guļvada, stāvvadu izolācija Mālkalnes 37</t>
  </si>
  <si>
    <t>Aukstā ūdensvada ievadposma maiņa pirms ūdens skaitītāja Parka 8</t>
  </si>
  <si>
    <t>Sadzīves kanalizācijas guļvada posma maiņa Parka 8</t>
  </si>
  <si>
    <t>Apkures sistēmas guļvada un stāvvadu izolācija Parka 8</t>
  </si>
  <si>
    <t>Cauruļu siltināšana tehniskajā koridorā un apkures stāvvadu ventiļu maiņa Sūnu 3</t>
  </si>
  <si>
    <t>Apkures ventiļu maiņa, cauruļvadu izolācija maiņas vietā Skolas 10</t>
  </si>
  <si>
    <t>Aukstā ūdens guļvada un tā atzaru nomaiņa un izolēšana pagraba tehniskajā koridorā Skolas 15</t>
  </si>
  <si>
    <t>Apkures sistēmas guļvadu izolācija Skolas 19</t>
  </si>
  <si>
    <t>Kanalizācijas guļvada maiņa Tīnūžu 5</t>
  </si>
  <si>
    <t>Karstā ūdensapgādes un cirkulācijas guļvada maiņa līdz stāvvadu ventiļiem, ieskaitot cauruļvadu izolāciju Tīnūžu 15</t>
  </si>
  <si>
    <t>Apkures sistēmas guļvada, stāvvadu izolācija un ventiļu maiņa Tīnūžu 15</t>
  </si>
  <si>
    <t>Sanitārā mezgla izbūve Upes 7 -6</t>
  </si>
  <si>
    <t xml:space="preserve"> Apkures stāvvadu ventiļu maiņa un cauruļvadu izolācija bēniņos Upes 22</t>
  </si>
  <si>
    <t>Aukstā ūdensapgādes, karstā ūdensapgādes, cirkulācijas un kanalizācijas stāvvadu maiņa vienai kāpņu telpai Zilokalnu 16</t>
  </si>
  <si>
    <t>Mālkalnes 38 kāpņu telpas kosmētiskais remonts</t>
  </si>
  <si>
    <t>Mālkalnes 38 kāpņu telpas 2.stāva koplietošanas gaiteņa iekšējās apdares remonts</t>
  </si>
  <si>
    <t>1.stāva tualetes apdares remonts Mālkalnes 38 (tālā tualete)</t>
  </si>
  <si>
    <t>3.stāva tualetes, tualetes un vannas istabas priekštelpas apdares remonts Mālkalnes 38 (tuvā tualete)</t>
  </si>
  <si>
    <t>Ēkas jumta remonts</t>
  </si>
  <si>
    <t>Saules kolektoru remonts</t>
  </si>
  <si>
    <t>Bērzu 6 (asfalta seguma remonts)</t>
  </si>
  <si>
    <t>Skolas 10 (asfalta seguma remonts)</t>
  </si>
  <si>
    <t>Tīnūžu 9 (asfalta seguma remonts)</t>
  </si>
  <si>
    <t>Grīvas 27 ( stāvvietas izbūve + piebraucamā ceļa remonts)</t>
  </si>
  <si>
    <t>Mālkalnes 8 (piebraucamā ceļa izbūve)</t>
  </si>
  <si>
    <t>Mālkalnes 12 ( stāvvietas izbūve + piebraucamā ceļa remonts)</t>
  </si>
  <si>
    <t>Mālkalnes 29 ( stāvvietas izbūve + piebraucamā ceļa remonts)</t>
  </si>
  <si>
    <t>Zilokalnu 24 ( stāvvietas izbūve + piebraucamā ceļa remonts)</t>
  </si>
  <si>
    <t>Meža 11 ( stāvvietas izbūve + piebraucamā ceļa remonts)</t>
  </si>
  <si>
    <t>Ausekļa 9 (esošās apmales demontāža, jaunas apmales izbūve (ēkas priekšpuse), atbalsta sienu apmešana)</t>
  </si>
  <si>
    <t>Mālkalnes 19 (kāpņu telpas ieejas durvis uz metāla durvīm 6 gb.)</t>
  </si>
  <si>
    <t>Ausekļa 5 (28 gb.)</t>
  </si>
  <si>
    <t>Vidus 16a (atkritumu konteinera telpas durvis uz metāla durvīm ar koda atslēgu 2 gb., pagrabu ieejas durvju nomaiņa pret metāla durvīm 2 gb.)</t>
  </si>
  <si>
    <t>Ēku balkonu remonts un vairogu krāsošana</t>
  </si>
  <si>
    <t>Tīnūžu 16 (vairogu krāsošana)</t>
  </si>
  <si>
    <t>Mālkalnes 24 (dz.nr. 40; 54; 55; 66; 79; 85; 87; 90)</t>
  </si>
  <si>
    <t>Mālkalnes 29 (kāpņu telpu margu uzliku nomaiņa  6 k/t - 204 m)</t>
  </si>
  <si>
    <t>Koplietošanas sanitāro mezglu remonts</t>
  </si>
  <si>
    <t>3.stāva tualetes un vannas istabas priekštelpas apdares remonts Mālkalnes 30 (tuvā tualete)</t>
  </si>
  <si>
    <t>3.stāva tualetes un vannas istabas priekštelpas apdares remonts Mālkalnes 30 (tālā tualete)</t>
  </si>
  <si>
    <t>4.stāva tualetes un vannas istabas priekštelpas apdares remonts Mālkalnes 30 (tālā tualete)</t>
  </si>
  <si>
    <t>4.stāva tualetes un vannas istabas priekštelpas apdares remonts Mālkalnes 30 (tuvā tualete)</t>
  </si>
  <si>
    <t>3.stāva tualetes, tualetes un vannas istabas priekštelpas apdares remonts Mālkalnes 34 (tuvā tualete)</t>
  </si>
  <si>
    <t>5.stāva tualetes, tualetes un vannas istabas priekštelpas apdares remonts Mālkalnes 34 (tuvā tualete)</t>
  </si>
  <si>
    <t>Mālkalnes 30</t>
  </si>
  <si>
    <t>Vidus 16a (ieejas mezglu sienas apdares remonts)</t>
  </si>
  <si>
    <t>Vidus 16a  (seguma nomaiņa)</t>
  </si>
  <si>
    <t>Meža 4 - 29 virtuves sienu un griestu apdares remonts pēc nopludināšanas</t>
  </si>
  <si>
    <t>Turkalnes 1a</t>
  </si>
  <si>
    <t>Aukstā ūdens, karstā ūdens, karstā ūdens cirkulācijas un kanalizācijas stāvvadu maiņa 2., 3., 4.kāpņu telpai Mālkalnes 13</t>
  </si>
  <si>
    <t>Aukstā ūdensapgādes, karstā ūdensapgādes, cirkulācijas un kanalizācijas stāvvadu maiņa vienai kāpņu telpai ( no 2016.gada) Zilokalnu 16</t>
  </si>
  <si>
    <t>Tīnūžu 9 koplietošanas balkonu remonts</t>
  </si>
  <si>
    <t>Vidus 16a -31 remonts pēc appludināšanas</t>
  </si>
  <si>
    <t>Vidus 16a -32 remonts pēc appludināšanas</t>
  </si>
  <si>
    <t>Vidus 16a -35 remonts pēc appludināšanas</t>
  </si>
  <si>
    <t>Vidus 16a -36 remonts pēc appludināšanas</t>
  </si>
  <si>
    <t>Lietus kanalizācijas, drenāžas sistēmu izbūve Mālkalnes 20</t>
  </si>
  <si>
    <t xml:space="preserve">V </t>
  </si>
  <si>
    <t>Dažādi</t>
  </si>
  <si>
    <t>Mālkalnes 5 - 55 remonts pēc nopludināšanas</t>
  </si>
  <si>
    <t>Indrānu 9 dz.3 dzīvokļa remonts</t>
  </si>
  <si>
    <t>Apkures cauruļvadu izolēšana  Zilokalnu 18 (no 2016. gada)</t>
  </si>
  <si>
    <t>Aukstā ūdens guļvada, cirkulācijas vada maiņa, izolācijas uzstādīšana pagrabstāvā Zilokalnu 16 (no 2016,gada)</t>
  </si>
  <si>
    <t>A. ūdens guļv.maiņa līdz stāvvada ventiļiem,cauruļvadu izol.Tīnūžu 15</t>
  </si>
  <si>
    <t>Kanal. cauruļuvadu pārvietošana pie pagraba griestiem Lapu 4</t>
  </si>
  <si>
    <t>Gāzes apkures katla remonts Cerības dz.9, Ogresgals</t>
  </si>
  <si>
    <r>
      <t>Iebraucamā ceļa asfaltēšana Doles 1a (600 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</si>
  <si>
    <r>
      <t>Grīvas 8 (595 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</si>
  <si>
    <r>
      <t>Grīvas 17 (496 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arī ventilācijas skursteņu pārmūrēšana)</t>
    </r>
  </si>
  <si>
    <r>
      <t>Turkalnes 1 (408 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</si>
  <si>
    <t>no 2016.g.</t>
  </si>
  <si>
    <t>Līdzfinansējums energoefektivitātes pasākumu veikšanai dzīvojamām mājām</t>
  </si>
  <si>
    <t>Rīgas 6 vienkāršotās  atjaunošanas kartes un tehniskā projekta izstrādāšana energoefektivitātes paaugstināšanai</t>
  </si>
  <si>
    <t>Aukstā ūdensapgādes guļvada maiņa un karstā ūdensapgādes stāvvadu ventiļu maiņa</t>
  </si>
  <si>
    <t>Santehniskie darbi Mālkalnes 21 dz.72</t>
  </si>
  <si>
    <t>Elektroapgādes sakārtošana Upes 5 dz.1</t>
  </si>
  <si>
    <t>Elektrības pieslēguma izveide</t>
  </si>
  <si>
    <t>Logu maiņa Celtnieku 2 dz.16</t>
  </si>
  <si>
    <t>Kosmētiskais remonts Indrānu 9 - 14</t>
  </si>
  <si>
    <t>Dzīvokļa virtuves, bērnu istabas un lielās istabas logu nomaiņa Mālkalnes 19 dz.2</t>
  </si>
  <si>
    <t>Istabas kosmētiskais remonts Mālkalnes 30 - 302</t>
  </si>
  <si>
    <t>Istabas kosmētiskais remonts Mālkalnes 30 - 427 (2 istabas)</t>
  </si>
  <si>
    <t>Dzīvokļa iekšējās apdares remonts Tīnūžu 13 dz.1</t>
  </si>
  <si>
    <t>Dzīvokļa iekšējās apdares remonts Tīnūžu 13 dz.9</t>
  </si>
  <si>
    <t>Dzīvokļa remonts Indrānu 9 dz. 7</t>
  </si>
  <si>
    <t>Durvju remonts Smilšu 1 dz.8</t>
  </si>
  <si>
    <t xml:space="preserve">PA"Ogres namsaimnieks" remontu, rekonstrukciju </t>
  </si>
  <si>
    <t>un renovāciju darbu plāns 2017.gadā.</t>
  </si>
  <si>
    <t>Ūdensvada rekonstrukcija Brīvības ielā (no Sermuļu ielas līdz Stirnu ielai)</t>
  </si>
  <si>
    <t>PA Ogres namsaimnieks direktors:                                            A.Briedis</t>
  </si>
  <si>
    <t>Pielikums Nr.6</t>
  </si>
  <si>
    <t>Ogres novada pašvaldības</t>
  </si>
  <si>
    <t>16.03.2017. Saistošajiem noteikumiem Nr.1/2017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</si>
</sst>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"/>
    <numFmt numFmtId="185" formatCode="#,##0.0"/>
    <numFmt numFmtId="186" formatCode="0.000"/>
    <numFmt numFmtId="187" formatCode="&quot;Ls&quot;\ #,##0.00"/>
    <numFmt numFmtId="188" formatCode="0.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"/>
    <numFmt numFmtId="196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3" fontId="6" fillId="0" borderId="13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12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6" fillId="0" borderId="0" xfId="51" applyFont="1" applyFill="1" applyAlignment="1">
      <alignment horizontal="right"/>
      <protection/>
    </xf>
    <xf numFmtId="0" fontId="16" fillId="0" borderId="0" xfId="50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51" applyFont="1" applyFill="1" applyBorder="1" applyAlignment="1">
      <alignment horizontal="left"/>
      <protection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" xfId="50"/>
    <cellStyle name="Normal_Specbudz.kopsavilkums 2006.g un korekc.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3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3.8515625" style="1" customWidth="1"/>
    <col min="2" max="2" width="45.421875" style="1" customWidth="1"/>
    <col min="3" max="3" width="9.8515625" style="6" customWidth="1"/>
    <col min="4" max="4" width="11.57421875" style="7" customWidth="1"/>
    <col min="5" max="14" width="7.421875" style="1" hidden="1" customWidth="1"/>
    <col min="15" max="15" width="6.8515625" style="1" hidden="1" customWidth="1"/>
    <col min="16" max="16" width="5.8515625" style="1" hidden="1" customWidth="1"/>
    <col min="17" max="20" width="9.140625" style="1" customWidth="1"/>
    <col min="21" max="16384" width="9.140625" style="1" customWidth="1"/>
  </cols>
  <sheetData>
    <row r="1" spans="2:7" ht="15">
      <c r="B1" s="141" t="s">
        <v>354</v>
      </c>
      <c r="C1" s="141"/>
      <c r="D1" s="141"/>
      <c r="E1" s="141"/>
      <c r="F1" s="141"/>
      <c r="G1" s="141"/>
    </row>
    <row r="2" spans="2:7" ht="15">
      <c r="B2" s="142" t="s">
        <v>355</v>
      </c>
      <c r="C2" s="142"/>
      <c r="D2" s="142"/>
      <c r="E2" s="142"/>
      <c r="F2" s="142"/>
      <c r="G2" s="142"/>
    </row>
    <row r="3" spans="2:7" ht="15">
      <c r="B3" s="142" t="s">
        <v>356</v>
      </c>
      <c r="C3" s="142"/>
      <c r="D3" s="142"/>
      <c r="E3" s="142"/>
      <c r="F3" s="142"/>
      <c r="G3" s="142"/>
    </row>
    <row r="4" spans="1:16" ht="18.75">
      <c r="A4" s="144" t="s">
        <v>350</v>
      </c>
      <c r="B4" s="144"/>
      <c r="C4" s="144"/>
      <c r="D4" s="144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8.75">
      <c r="A5" s="144" t="s">
        <v>351</v>
      </c>
      <c r="B5" s="144"/>
      <c r="C5" s="144"/>
      <c r="D5" s="144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20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</row>
    <row r="7" spans="1:16" ht="15.75">
      <c r="A7" s="143" t="s">
        <v>33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ht="14.25">
      <c r="A9" s="5" t="s">
        <v>0</v>
      </c>
    </row>
    <row r="10" spans="1:16" s="10" customFormat="1" ht="34.5" thickBot="1">
      <c r="A10" s="8" t="s">
        <v>1</v>
      </c>
      <c r="B10" s="8" t="s">
        <v>2</v>
      </c>
      <c r="C10" s="8" t="s">
        <v>23</v>
      </c>
      <c r="D10" s="9" t="s">
        <v>42</v>
      </c>
      <c r="E10" s="8" t="s">
        <v>9</v>
      </c>
      <c r="F10" s="8" t="s">
        <v>10</v>
      </c>
      <c r="G10" s="8" t="s">
        <v>11</v>
      </c>
      <c r="H10" s="8" t="s">
        <v>8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</row>
    <row r="11" spans="1:16" s="16" customFormat="1" ht="12" thickTop="1">
      <c r="A11" s="11">
        <v>1</v>
      </c>
      <c r="B11" s="11" t="s">
        <v>48</v>
      </c>
      <c r="C11" s="138" t="s">
        <v>21</v>
      </c>
      <c r="D11" s="112">
        <f>SUM(E11:P11)</f>
        <v>12000</v>
      </c>
      <c r="E11" s="130">
        <v>1000</v>
      </c>
      <c r="F11" s="130">
        <v>1000</v>
      </c>
      <c r="G11" s="130">
        <v>1000</v>
      </c>
      <c r="H11" s="130">
        <v>1000</v>
      </c>
      <c r="I11" s="130">
        <v>1000</v>
      </c>
      <c r="J11" s="130">
        <v>1000</v>
      </c>
      <c r="K11" s="130">
        <v>1000</v>
      </c>
      <c r="L11" s="130">
        <v>1000</v>
      </c>
      <c r="M11" s="130">
        <v>1000</v>
      </c>
      <c r="N11" s="130">
        <v>1000</v>
      </c>
      <c r="O11" s="130">
        <v>1000</v>
      </c>
      <c r="P11" s="130">
        <v>1000</v>
      </c>
    </row>
    <row r="12" spans="1:16" s="16" customFormat="1" ht="11.25" hidden="1">
      <c r="A12" s="12">
        <v>1.7</v>
      </c>
      <c r="B12" s="18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6" customFormat="1" ht="11.25" hidden="1">
      <c r="A13" s="12">
        <v>1.8</v>
      </c>
      <c r="B13" s="18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6" customFormat="1" ht="11.25" hidden="1">
      <c r="A14" s="12">
        <v>1.9</v>
      </c>
      <c r="B14" s="18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6" customFormat="1" ht="11.25" hidden="1">
      <c r="A15" s="19">
        <v>1.1</v>
      </c>
      <c r="B15" s="18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6" customFormat="1" ht="11.25" hidden="1">
      <c r="A16" s="19">
        <v>1.11</v>
      </c>
      <c r="B16" s="18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6" customFormat="1" ht="11.25" hidden="1">
      <c r="A17" s="19">
        <v>1.12</v>
      </c>
      <c r="B17" s="18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6" customFormat="1" ht="11.25" hidden="1">
      <c r="A18" s="19">
        <v>1.13</v>
      </c>
      <c r="B18" s="17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6" customFormat="1" ht="11.25" hidden="1">
      <c r="A19" s="19">
        <v>1.14</v>
      </c>
      <c r="B19" s="17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6" customFormat="1" ht="11.25" hidden="1">
      <c r="A20" s="19">
        <v>1.15</v>
      </c>
      <c r="B20" s="17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6" customFormat="1" ht="11.25" hidden="1">
      <c r="A21" s="19">
        <v>1.16</v>
      </c>
      <c r="B21" s="17"/>
      <c r="C21" s="1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6" customFormat="1" ht="11.25" hidden="1">
      <c r="A22" s="19">
        <v>1.17</v>
      </c>
      <c r="B22" s="17"/>
      <c r="C22" s="1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6" customFormat="1" ht="11.25" hidden="1">
      <c r="A23" s="19"/>
      <c r="B23" s="17"/>
      <c r="C23" s="13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6" customFormat="1" ht="11.25">
      <c r="A24" s="20">
        <v>2</v>
      </c>
      <c r="B24" s="21" t="s">
        <v>47</v>
      </c>
      <c r="C24" s="13" t="s">
        <v>21</v>
      </c>
      <c r="D24" s="14">
        <f>SUM(E24:P24)</f>
        <v>38000</v>
      </c>
      <c r="E24" s="14">
        <v>3167</v>
      </c>
      <c r="F24" s="14">
        <v>3167</v>
      </c>
      <c r="G24" s="14">
        <v>3167</v>
      </c>
      <c r="H24" s="14">
        <v>3167</v>
      </c>
      <c r="I24" s="14">
        <v>3167</v>
      </c>
      <c r="J24" s="14">
        <v>3167</v>
      </c>
      <c r="K24" s="14">
        <v>3167</v>
      </c>
      <c r="L24" s="14">
        <v>3167</v>
      </c>
      <c r="M24" s="14">
        <v>3167</v>
      </c>
      <c r="N24" s="14">
        <v>3167</v>
      </c>
      <c r="O24" s="14">
        <v>3167</v>
      </c>
      <c r="P24" s="14">
        <v>3163</v>
      </c>
    </row>
    <row r="25" spans="1:16" s="16" customFormat="1" ht="11.25" hidden="1">
      <c r="A25" s="12">
        <v>2.1</v>
      </c>
      <c r="B25" s="2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6" customFormat="1" ht="11.25" hidden="1">
      <c r="A26" s="12">
        <v>2.2</v>
      </c>
      <c r="B26" s="2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6" customFormat="1" ht="11.25" hidden="1">
      <c r="A27" s="12">
        <v>2.3</v>
      </c>
      <c r="B27" s="2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6" customFormat="1" ht="11.25" hidden="1">
      <c r="A28" s="12">
        <v>2.4</v>
      </c>
      <c r="B28" s="2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6" customFormat="1" ht="11.25" hidden="1">
      <c r="A29" s="12">
        <v>2.5</v>
      </c>
      <c r="B29" s="2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6" customFormat="1" ht="11.25" hidden="1">
      <c r="A30" s="12">
        <v>2.6</v>
      </c>
      <c r="B30" s="2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16" customFormat="1" ht="11.25" hidden="1">
      <c r="A31" s="12">
        <v>2.7</v>
      </c>
      <c r="B31" s="2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6" customFormat="1" ht="11.25" hidden="1">
      <c r="A32" s="12">
        <v>2.8</v>
      </c>
      <c r="B32" s="2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6" customFormat="1" ht="11.25" hidden="1">
      <c r="A33" s="12">
        <v>2.9</v>
      </c>
      <c r="B33" s="2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6" customFormat="1" ht="11.25" hidden="1">
      <c r="A34" s="12"/>
      <c r="B34" s="21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6" customFormat="1" ht="11.25" hidden="1">
      <c r="A35" s="12"/>
      <c r="B35" s="21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27" customFormat="1" ht="11.25" hidden="1">
      <c r="A36" s="23">
        <v>3</v>
      </c>
      <c r="B36" s="24"/>
      <c r="C36" s="25"/>
      <c r="D36" s="14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27" customFormat="1" ht="11.25" hidden="1">
      <c r="A37" s="23">
        <v>4</v>
      </c>
      <c r="B37" s="24"/>
      <c r="C37" s="25"/>
      <c r="D37" s="1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s="31" customFormat="1" ht="10.5">
      <c r="A38" s="28"/>
      <c r="B38" s="28" t="s">
        <v>3</v>
      </c>
      <c r="C38" s="29"/>
      <c r="D38" s="30">
        <f>SUM(E38:P38)</f>
        <v>50000</v>
      </c>
      <c r="E38" s="30">
        <f aca="true" t="shared" si="0" ref="E38:P38">SUM(E11:E36)</f>
        <v>4167</v>
      </c>
      <c r="F38" s="30">
        <f t="shared" si="0"/>
        <v>4167</v>
      </c>
      <c r="G38" s="30">
        <f t="shared" si="0"/>
        <v>4167</v>
      </c>
      <c r="H38" s="30">
        <f t="shared" si="0"/>
        <v>4167</v>
      </c>
      <c r="I38" s="30">
        <f t="shared" si="0"/>
        <v>4167</v>
      </c>
      <c r="J38" s="30">
        <f t="shared" si="0"/>
        <v>4167</v>
      </c>
      <c r="K38" s="30">
        <f t="shared" si="0"/>
        <v>4167</v>
      </c>
      <c r="L38" s="30">
        <f t="shared" si="0"/>
        <v>4167</v>
      </c>
      <c r="M38" s="30">
        <f t="shared" si="0"/>
        <v>4167</v>
      </c>
      <c r="N38" s="30">
        <f t="shared" si="0"/>
        <v>4167</v>
      </c>
      <c r="O38" s="30">
        <f t="shared" si="0"/>
        <v>4167</v>
      </c>
      <c r="P38" s="30">
        <f t="shared" si="0"/>
        <v>4163</v>
      </c>
    </row>
    <row r="42" ht="14.25">
      <c r="A42" s="5" t="s">
        <v>4</v>
      </c>
    </row>
    <row r="43" spans="1:16" ht="34.5" thickBot="1">
      <c r="A43" s="8" t="s">
        <v>1</v>
      </c>
      <c r="B43" s="8" t="s">
        <v>2</v>
      </c>
      <c r="C43" s="8" t="s">
        <v>23</v>
      </c>
      <c r="D43" s="9" t="s">
        <v>42</v>
      </c>
      <c r="E43" s="8" t="s">
        <v>9</v>
      </c>
      <c r="F43" s="8" t="s">
        <v>10</v>
      </c>
      <c r="G43" s="8" t="s">
        <v>11</v>
      </c>
      <c r="H43" s="8" t="s">
        <v>8</v>
      </c>
      <c r="I43" s="8" t="s">
        <v>12</v>
      </c>
      <c r="J43" s="8" t="s">
        <v>13</v>
      </c>
      <c r="K43" s="8" t="s">
        <v>14</v>
      </c>
      <c r="L43" s="8" t="s">
        <v>15</v>
      </c>
      <c r="M43" s="8" t="s">
        <v>16</v>
      </c>
      <c r="N43" s="8" t="s">
        <v>17</v>
      </c>
      <c r="O43" s="8" t="s">
        <v>18</v>
      </c>
      <c r="P43" s="8" t="s">
        <v>19</v>
      </c>
    </row>
    <row r="44" spans="1:16" ht="23.25" thickTop="1">
      <c r="A44" s="21">
        <v>1</v>
      </c>
      <c r="B44" s="24" t="s">
        <v>78</v>
      </c>
      <c r="C44" s="13" t="s">
        <v>21</v>
      </c>
      <c r="D44" s="14">
        <f>SUM(E44:P44)</f>
        <v>2800</v>
      </c>
      <c r="E44" s="14">
        <v>233</v>
      </c>
      <c r="F44" s="14">
        <v>233</v>
      </c>
      <c r="G44" s="14">
        <v>233</v>
      </c>
      <c r="H44" s="14">
        <v>233</v>
      </c>
      <c r="I44" s="14">
        <v>233</v>
      </c>
      <c r="J44" s="14">
        <v>233</v>
      </c>
      <c r="K44" s="14">
        <v>233</v>
      </c>
      <c r="L44" s="14">
        <v>233</v>
      </c>
      <c r="M44" s="14">
        <v>233</v>
      </c>
      <c r="N44" s="14">
        <v>233</v>
      </c>
      <c r="O44" s="14">
        <v>233</v>
      </c>
      <c r="P44" s="14">
        <v>237</v>
      </c>
    </row>
    <row r="45" spans="1:16" s="27" customFormat="1" ht="11.25" customHeight="1">
      <c r="A45" s="24">
        <v>2</v>
      </c>
      <c r="B45" s="24" t="s">
        <v>49</v>
      </c>
      <c r="C45" s="25" t="s">
        <v>12</v>
      </c>
      <c r="D45" s="26">
        <f>SUM(E45:P45)</f>
        <v>4800</v>
      </c>
      <c r="E45" s="26"/>
      <c r="F45" s="26"/>
      <c r="G45" s="26"/>
      <c r="H45" s="26"/>
      <c r="I45" s="26">
        <v>4800</v>
      </c>
      <c r="J45" s="26"/>
      <c r="K45" s="26"/>
      <c r="L45" s="26"/>
      <c r="M45" s="26"/>
      <c r="N45" s="26"/>
      <c r="O45" s="26"/>
      <c r="P45" s="26"/>
    </row>
    <row r="46" spans="1:16" s="27" customFormat="1" ht="11.25" hidden="1">
      <c r="A46" s="24">
        <v>3</v>
      </c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s="27" customFormat="1" ht="11.25" hidden="1">
      <c r="A47" s="24">
        <v>4</v>
      </c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s="31" customFormat="1" ht="10.5">
      <c r="A48" s="28"/>
      <c r="B48" s="28" t="s">
        <v>3</v>
      </c>
      <c r="C48" s="29"/>
      <c r="D48" s="30">
        <f aca="true" t="shared" si="1" ref="D48:P48">SUM(D44:D45)</f>
        <v>7600</v>
      </c>
      <c r="E48" s="28">
        <f t="shared" si="1"/>
        <v>233</v>
      </c>
      <c r="F48" s="28">
        <f t="shared" si="1"/>
        <v>233</v>
      </c>
      <c r="G48" s="28">
        <f t="shared" si="1"/>
        <v>233</v>
      </c>
      <c r="H48" s="28">
        <f t="shared" si="1"/>
        <v>233</v>
      </c>
      <c r="I48" s="28">
        <f t="shared" si="1"/>
        <v>5033</v>
      </c>
      <c r="J48" s="28">
        <f t="shared" si="1"/>
        <v>233</v>
      </c>
      <c r="K48" s="28">
        <f t="shared" si="1"/>
        <v>233</v>
      </c>
      <c r="L48" s="28">
        <f t="shared" si="1"/>
        <v>233</v>
      </c>
      <c r="M48" s="28">
        <f t="shared" si="1"/>
        <v>233</v>
      </c>
      <c r="N48" s="28">
        <f t="shared" si="1"/>
        <v>233</v>
      </c>
      <c r="O48" s="28">
        <f t="shared" si="1"/>
        <v>233</v>
      </c>
      <c r="P48" s="28">
        <f t="shared" si="1"/>
        <v>237</v>
      </c>
    </row>
    <row r="49" spans="1:16" s="31" customFormat="1" ht="10.5">
      <c r="A49" s="33"/>
      <c r="B49" s="33"/>
      <c r="C49" s="34"/>
      <c r="D49" s="35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s="31" customFormat="1" ht="10.5">
      <c r="A50" s="33"/>
      <c r="B50" s="33"/>
      <c r="C50" s="34"/>
      <c r="D50" s="35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s="31" customFormat="1" ht="10.5">
      <c r="A51" s="33"/>
      <c r="B51" s="33"/>
      <c r="C51" s="34"/>
      <c r="D51" s="35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4" s="31" customFormat="1" ht="14.25">
      <c r="A52" s="5" t="s">
        <v>5</v>
      </c>
      <c r="C52" s="37"/>
      <c r="D52" s="38"/>
    </row>
    <row r="53" spans="1:16" ht="34.5" thickBot="1">
      <c r="A53" s="8" t="s">
        <v>1</v>
      </c>
      <c r="B53" s="8" t="s">
        <v>2</v>
      </c>
      <c r="C53" s="8" t="s">
        <v>23</v>
      </c>
      <c r="D53" s="9" t="s">
        <v>42</v>
      </c>
      <c r="E53" s="8" t="s">
        <v>9</v>
      </c>
      <c r="F53" s="8" t="s">
        <v>10</v>
      </c>
      <c r="G53" s="8" t="s">
        <v>11</v>
      </c>
      <c r="H53" s="8" t="s">
        <v>8</v>
      </c>
      <c r="I53" s="8" t="s">
        <v>12</v>
      </c>
      <c r="J53" s="8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O53" s="8" t="s">
        <v>18</v>
      </c>
      <c r="P53" s="8" t="s">
        <v>19</v>
      </c>
    </row>
    <row r="54" spans="1:16" s="27" customFormat="1" ht="23.25" thickTop="1">
      <c r="A54" s="24">
        <v>1</v>
      </c>
      <c r="B54" s="24" t="s">
        <v>78</v>
      </c>
      <c r="C54" s="13" t="s">
        <v>21</v>
      </c>
      <c r="D54" s="26">
        <f>SUM(E54:P54)</f>
        <v>5000</v>
      </c>
      <c r="E54" s="26">
        <v>417</v>
      </c>
      <c r="F54" s="26">
        <v>417</v>
      </c>
      <c r="G54" s="26">
        <v>417</v>
      </c>
      <c r="H54" s="26">
        <v>417</v>
      </c>
      <c r="I54" s="26">
        <v>417</v>
      </c>
      <c r="J54" s="26">
        <v>417</v>
      </c>
      <c r="K54" s="26">
        <v>417</v>
      </c>
      <c r="L54" s="26">
        <v>417</v>
      </c>
      <c r="M54" s="26">
        <v>417</v>
      </c>
      <c r="N54" s="26">
        <v>417</v>
      </c>
      <c r="O54" s="26">
        <v>417</v>
      </c>
      <c r="P54" s="26">
        <v>413</v>
      </c>
    </row>
    <row r="55" spans="1:16" s="27" customFormat="1" ht="11.25" customHeight="1">
      <c r="A55" s="24">
        <v>2</v>
      </c>
      <c r="B55" s="24" t="s">
        <v>79</v>
      </c>
      <c r="C55" s="39" t="s">
        <v>10</v>
      </c>
      <c r="D55" s="26">
        <f>SUM(E55:P55)</f>
        <v>9200</v>
      </c>
      <c r="E55" s="40"/>
      <c r="F55" s="41">
        <v>9200</v>
      </c>
      <c r="G55" s="40"/>
      <c r="H55" s="40"/>
      <c r="I55" s="41"/>
      <c r="J55" s="41"/>
      <c r="K55" s="41"/>
      <c r="L55" s="40"/>
      <c r="M55" s="40"/>
      <c r="N55" s="40"/>
      <c r="O55" s="40"/>
      <c r="P55" s="40"/>
    </row>
    <row r="56" spans="1:16" s="27" customFormat="1" ht="11.25" customHeight="1">
      <c r="A56" s="24">
        <v>3</v>
      </c>
      <c r="B56" s="24" t="s">
        <v>99</v>
      </c>
      <c r="C56" s="39" t="s">
        <v>8</v>
      </c>
      <c r="D56" s="26">
        <f>SUM(E56:P56)</f>
        <v>7000</v>
      </c>
      <c r="E56" s="40"/>
      <c r="F56" s="41"/>
      <c r="G56" s="40"/>
      <c r="H56" s="41">
        <v>7000</v>
      </c>
      <c r="I56" s="41"/>
      <c r="J56" s="41"/>
      <c r="K56" s="41"/>
      <c r="L56" s="40"/>
      <c r="M56" s="40"/>
      <c r="N56" s="40"/>
      <c r="O56" s="40"/>
      <c r="P56" s="40"/>
    </row>
    <row r="57" spans="1:16" s="27" customFormat="1" ht="11.25" customHeight="1">
      <c r="A57" s="24">
        <v>4</v>
      </c>
      <c r="B57" s="24" t="s">
        <v>100</v>
      </c>
      <c r="C57" s="39" t="s">
        <v>12</v>
      </c>
      <c r="D57" s="26">
        <f>SUM(E57:P57)</f>
        <v>40084</v>
      </c>
      <c r="E57" s="40"/>
      <c r="F57" s="41"/>
      <c r="G57" s="40"/>
      <c r="H57" s="40"/>
      <c r="I57" s="41">
        <v>40084</v>
      </c>
      <c r="J57" s="41"/>
      <c r="K57" s="41"/>
      <c r="L57" s="40"/>
      <c r="M57" s="40"/>
      <c r="N57" s="40"/>
      <c r="O57" s="40"/>
      <c r="P57" s="40"/>
    </row>
    <row r="58" spans="1:16" s="27" customFormat="1" ht="11.25" customHeight="1">
      <c r="A58" s="24">
        <v>5</v>
      </c>
      <c r="B58" s="24" t="s">
        <v>330</v>
      </c>
      <c r="C58" s="39" t="s">
        <v>12</v>
      </c>
      <c r="D58" s="26">
        <f>SUM(E58:P58)</f>
        <v>18000</v>
      </c>
      <c r="E58" s="40"/>
      <c r="F58" s="41"/>
      <c r="G58" s="40"/>
      <c r="H58" s="40"/>
      <c r="I58" s="41">
        <v>18000</v>
      </c>
      <c r="J58" s="41"/>
      <c r="K58" s="41"/>
      <c r="L58" s="40"/>
      <c r="M58" s="40"/>
      <c r="N58" s="40"/>
      <c r="O58" s="40"/>
      <c r="P58" s="40"/>
    </row>
    <row r="59" spans="1:16" s="27" customFormat="1" ht="11.25" customHeight="1" hidden="1">
      <c r="A59" s="24"/>
      <c r="B59" s="24"/>
      <c r="C59" s="39"/>
      <c r="D59" s="26"/>
      <c r="E59" s="40"/>
      <c r="F59" s="41"/>
      <c r="G59" s="40"/>
      <c r="H59" s="40"/>
      <c r="I59" s="41"/>
      <c r="J59" s="41"/>
      <c r="K59" s="41"/>
      <c r="L59" s="40"/>
      <c r="M59" s="40"/>
      <c r="N59" s="40"/>
      <c r="O59" s="40"/>
      <c r="P59" s="40"/>
    </row>
    <row r="60" spans="1:16" s="27" customFormat="1" ht="11.25" customHeight="1" hidden="1">
      <c r="A60" s="24"/>
      <c r="B60" s="24"/>
      <c r="C60" s="39"/>
      <c r="D60" s="26"/>
      <c r="E60" s="40"/>
      <c r="F60" s="41"/>
      <c r="G60" s="40"/>
      <c r="H60" s="40"/>
      <c r="I60" s="41"/>
      <c r="J60" s="41"/>
      <c r="K60" s="41"/>
      <c r="L60" s="40"/>
      <c r="M60" s="40"/>
      <c r="N60" s="40"/>
      <c r="O60" s="40"/>
      <c r="P60" s="40"/>
    </row>
    <row r="61" spans="1:16" s="31" customFormat="1" ht="10.5">
      <c r="A61" s="28"/>
      <c r="B61" s="28" t="s">
        <v>3</v>
      </c>
      <c r="C61" s="29"/>
      <c r="D61" s="30">
        <f>SUM(D54:D60)</f>
        <v>79284</v>
      </c>
      <c r="E61" s="30">
        <f aca="true" t="shared" si="2" ref="E61:P61">SUM(E54:E60)</f>
        <v>417</v>
      </c>
      <c r="F61" s="30">
        <f t="shared" si="2"/>
        <v>9617</v>
      </c>
      <c r="G61" s="30">
        <f t="shared" si="2"/>
        <v>417</v>
      </c>
      <c r="H61" s="30">
        <f t="shared" si="2"/>
        <v>7417</v>
      </c>
      <c r="I61" s="30">
        <f t="shared" si="2"/>
        <v>58501</v>
      </c>
      <c r="J61" s="30">
        <f t="shared" si="2"/>
        <v>417</v>
      </c>
      <c r="K61" s="30">
        <f t="shared" si="2"/>
        <v>417</v>
      </c>
      <c r="L61" s="30">
        <f t="shared" si="2"/>
        <v>417</v>
      </c>
      <c r="M61" s="30">
        <f t="shared" si="2"/>
        <v>417</v>
      </c>
      <c r="N61" s="30">
        <f t="shared" si="2"/>
        <v>417</v>
      </c>
      <c r="O61" s="30">
        <f t="shared" si="2"/>
        <v>417</v>
      </c>
      <c r="P61" s="30">
        <f t="shared" si="2"/>
        <v>413</v>
      </c>
    </row>
    <row r="62" spans="1:16" s="31" customFormat="1" ht="10.5">
      <c r="A62" s="33"/>
      <c r="B62" s="33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s="31" customFormat="1" ht="10.5">
      <c r="A63" s="33"/>
      <c r="B63" s="33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s="31" customFormat="1" ht="10.5">
      <c r="A64" s="33"/>
      <c r="B64" s="33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5.75">
      <c r="A65" s="143" t="s">
        <v>36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</row>
    <row r="66" spans="1:16" ht="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ht="14.25">
      <c r="A67" s="5" t="s">
        <v>38</v>
      </c>
    </row>
    <row r="68" spans="1:16" ht="34.5" thickBot="1">
      <c r="A68" s="8" t="s">
        <v>1</v>
      </c>
      <c r="B68" s="8" t="s">
        <v>2</v>
      </c>
      <c r="C68" s="8" t="s">
        <v>23</v>
      </c>
      <c r="D68" s="9" t="s">
        <v>42</v>
      </c>
      <c r="E68" s="8" t="s">
        <v>9</v>
      </c>
      <c r="F68" s="8" t="s">
        <v>10</v>
      </c>
      <c r="G68" s="8" t="s">
        <v>11</v>
      </c>
      <c r="H68" s="8" t="s">
        <v>8</v>
      </c>
      <c r="I68" s="8" t="s">
        <v>12</v>
      </c>
      <c r="J68" s="8" t="s">
        <v>13</v>
      </c>
      <c r="K68" s="8" t="s">
        <v>14</v>
      </c>
      <c r="L68" s="8" t="s">
        <v>15</v>
      </c>
      <c r="M68" s="8" t="s">
        <v>16</v>
      </c>
      <c r="N68" s="8" t="s">
        <v>17</v>
      </c>
      <c r="O68" s="8" t="s">
        <v>18</v>
      </c>
      <c r="P68" s="8" t="s">
        <v>19</v>
      </c>
    </row>
    <row r="69" spans="1:16" s="31" customFormat="1" ht="11.25" thickTop="1">
      <c r="A69" s="28">
        <v>1</v>
      </c>
      <c r="B69" s="28" t="s">
        <v>44</v>
      </c>
      <c r="C69" s="29"/>
      <c r="D69" s="30">
        <f>SUM(E69:P69)</f>
        <v>9724</v>
      </c>
      <c r="E69" s="42">
        <f>SUM(E70:E78)</f>
        <v>600</v>
      </c>
      <c r="F69" s="42">
        <f aca="true" t="shared" si="3" ref="F69:P69">SUM(F70:F78)</f>
        <v>0</v>
      </c>
      <c r="G69" s="42">
        <f t="shared" si="3"/>
        <v>0</v>
      </c>
      <c r="H69" s="42">
        <f t="shared" si="3"/>
        <v>879</v>
      </c>
      <c r="I69" s="42">
        <f t="shared" si="3"/>
        <v>694</v>
      </c>
      <c r="J69" s="42">
        <f t="shared" si="3"/>
        <v>2672</v>
      </c>
      <c r="K69" s="42">
        <f t="shared" si="3"/>
        <v>0</v>
      </c>
      <c r="L69" s="42">
        <f t="shared" si="3"/>
        <v>993</v>
      </c>
      <c r="M69" s="42">
        <f t="shared" si="3"/>
        <v>1336</v>
      </c>
      <c r="N69" s="42">
        <f t="shared" si="3"/>
        <v>0</v>
      </c>
      <c r="O69" s="42">
        <f t="shared" si="3"/>
        <v>1214</v>
      </c>
      <c r="P69" s="42">
        <f t="shared" si="3"/>
        <v>1336</v>
      </c>
    </row>
    <row r="70" spans="1:16" ht="11.25">
      <c r="A70" s="21"/>
      <c r="B70" s="22" t="s">
        <v>102</v>
      </c>
      <c r="C70" s="43" t="s">
        <v>9</v>
      </c>
      <c r="D70" s="14">
        <f>SUM(E70:P70)</f>
        <v>600</v>
      </c>
      <c r="E70" s="15">
        <v>600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21"/>
      <c r="B71" s="22" t="s">
        <v>45</v>
      </c>
      <c r="C71" s="43" t="s">
        <v>8</v>
      </c>
      <c r="D71" s="14">
        <f>SUM(E71:P71)</f>
        <v>879</v>
      </c>
      <c r="E71" s="15"/>
      <c r="F71" s="15"/>
      <c r="G71" s="15"/>
      <c r="H71" s="15">
        <v>879</v>
      </c>
      <c r="I71" s="15"/>
      <c r="J71" s="15"/>
      <c r="K71" s="15"/>
      <c r="L71" s="15"/>
      <c r="M71" s="15"/>
      <c r="N71" s="15"/>
      <c r="O71" s="15"/>
      <c r="P71" s="15"/>
    </row>
    <row r="72" spans="1:16" ht="11.25">
      <c r="A72" s="28"/>
      <c r="B72" s="22" t="s">
        <v>106</v>
      </c>
      <c r="C72" s="43" t="s">
        <v>12</v>
      </c>
      <c r="D72" s="14">
        <f aca="true" t="shared" si="4" ref="D72:D106">SUM(E72:P72)</f>
        <v>694</v>
      </c>
      <c r="E72" s="14"/>
      <c r="F72" s="14"/>
      <c r="G72" s="14"/>
      <c r="H72" s="14"/>
      <c r="I72" s="14">
        <v>694</v>
      </c>
      <c r="J72" s="14"/>
      <c r="K72" s="14"/>
      <c r="L72" s="14"/>
      <c r="M72" s="14"/>
      <c r="N72" s="14"/>
      <c r="O72" s="14"/>
      <c r="P72" s="14"/>
    </row>
    <row r="73" spans="1:16" ht="11.25">
      <c r="A73" s="28"/>
      <c r="B73" s="22" t="s">
        <v>107</v>
      </c>
      <c r="C73" s="43" t="s">
        <v>13</v>
      </c>
      <c r="D73" s="14">
        <f t="shared" si="4"/>
        <v>1336</v>
      </c>
      <c r="E73" s="14"/>
      <c r="F73" s="14"/>
      <c r="G73" s="14"/>
      <c r="H73" s="14"/>
      <c r="I73" s="14"/>
      <c r="J73" s="14">
        <v>1336</v>
      </c>
      <c r="K73" s="14"/>
      <c r="L73" s="14"/>
      <c r="M73" s="14"/>
      <c r="N73" s="14"/>
      <c r="O73" s="14"/>
      <c r="P73" s="14"/>
    </row>
    <row r="74" spans="1:16" ht="11.25">
      <c r="A74" s="28"/>
      <c r="B74" s="22" t="s">
        <v>39</v>
      </c>
      <c r="C74" s="43" t="s">
        <v>13</v>
      </c>
      <c r="D74" s="14">
        <f t="shared" si="4"/>
        <v>1336</v>
      </c>
      <c r="E74" s="14"/>
      <c r="F74" s="14"/>
      <c r="G74" s="14"/>
      <c r="H74" s="14"/>
      <c r="I74" s="14"/>
      <c r="J74" s="14">
        <v>1336</v>
      </c>
      <c r="K74" s="14"/>
      <c r="L74" s="14"/>
      <c r="M74" s="14"/>
      <c r="N74" s="14"/>
      <c r="O74" s="14"/>
      <c r="P74" s="14"/>
    </row>
    <row r="75" spans="1:16" ht="11.25">
      <c r="A75" s="28"/>
      <c r="B75" s="22" t="s">
        <v>111</v>
      </c>
      <c r="C75" s="43" t="s">
        <v>15</v>
      </c>
      <c r="D75" s="14">
        <f t="shared" si="4"/>
        <v>993</v>
      </c>
      <c r="E75" s="14"/>
      <c r="F75" s="14"/>
      <c r="G75" s="14"/>
      <c r="H75" s="14"/>
      <c r="I75" s="14"/>
      <c r="J75" s="14"/>
      <c r="K75" s="14"/>
      <c r="L75" s="14">
        <v>993</v>
      </c>
      <c r="M75" s="14"/>
      <c r="N75" s="14"/>
      <c r="O75" s="14"/>
      <c r="P75" s="14"/>
    </row>
    <row r="76" spans="1:16" ht="11.25">
      <c r="A76" s="28"/>
      <c r="B76" s="22" t="s">
        <v>28</v>
      </c>
      <c r="C76" s="43" t="s">
        <v>16</v>
      </c>
      <c r="D76" s="14">
        <f t="shared" si="4"/>
        <v>1336</v>
      </c>
      <c r="E76" s="14"/>
      <c r="F76" s="14"/>
      <c r="G76" s="14"/>
      <c r="H76" s="14"/>
      <c r="I76" s="14"/>
      <c r="J76" s="14"/>
      <c r="K76" s="14"/>
      <c r="L76" s="14"/>
      <c r="M76" s="14">
        <v>1336</v>
      </c>
      <c r="N76" s="14"/>
      <c r="O76" s="14"/>
      <c r="P76" s="14"/>
    </row>
    <row r="77" spans="1:16" ht="11.25">
      <c r="A77" s="28"/>
      <c r="B77" s="22" t="s">
        <v>115</v>
      </c>
      <c r="C77" s="43" t="s">
        <v>19</v>
      </c>
      <c r="D77" s="14">
        <f t="shared" si="4"/>
        <v>1336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1336</v>
      </c>
    </row>
    <row r="78" spans="1:16" ht="11.25">
      <c r="A78" s="28"/>
      <c r="B78" s="22" t="s">
        <v>118</v>
      </c>
      <c r="C78" s="43" t="s">
        <v>18</v>
      </c>
      <c r="D78" s="14">
        <f t="shared" si="4"/>
        <v>1214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1214</v>
      </c>
      <c r="P78" s="14"/>
    </row>
    <row r="79" spans="1:16" s="31" customFormat="1" ht="10.5">
      <c r="A79" s="28">
        <v>2</v>
      </c>
      <c r="B79" s="44" t="s">
        <v>34</v>
      </c>
      <c r="C79" s="29"/>
      <c r="D79" s="30">
        <f t="shared" si="4"/>
        <v>3042</v>
      </c>
      <c r="E79" s="30">
        <f aca="true" t="shared" si="5" ref="E79:P79">SUM(E80:E87)</f>
        <v>0</v>
      </c>
      <c r="F79" s="30">
        <f t="shared" si="5"/>
        <v>0</v>
      </c>
      <c r="G79" s="30">
        <f t="shared" si="5"/>
        <v>763</v>
      </c>
      <c r="H79" s="30">
        <f t="shared" si="5"/>
        <v>458</v>
      </c>
      <c r="I79" s="30">
        <f t="shared" si="5"/>
        <v>204</v>
      </c>
      <c r="J79" s="30">
        <f t="shared" si="5"/>
        <v>262</v>
      </c>
      <c r="K79" s="30">
        <f t="shared" si="5"/>
        <v>856</v>
      </c>
      <c r="L79" s="30">
        <f t="shared" si="5"/>
        <v>187</v>
      </c>
      <c r="M79" s="30">
        <f t="shared" si="5"/>
        <v>312</v>
      </c>
      <c r="N79" s="30">
        <f t="shared" si="5"/>
        <v>0</v>
      </c>
      <c r="O79" s="30">
        <f t="shared" si="5"/>
        <v>0</v>
      </c>
      <c r="P79" s="30">
        <f t="shared" si="5"/>
        <v>0</v>
      </c>
    </row>
    <row r="80" spans="1:16" ht="11.25">
      <c r="A80" s="28"/>
      <c r="B80" s="22" t="s">
        <v>41</v>
      </c>
      <c r="C80" s="43" t="s">
        <v>11</v>
      </c>
      <c r="D80" s="14">
        <f t="shared" si="4"/>
        <v>431</v>
      </c>
      <c r="E80" s="14"/>
      <c r="F80" s="14"/>
      <c r="G80" s="14">
        <v>431</v>
      </c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1.25">
      <c r="A81" s="28"/>
      <c r="B81" s="22" t="s">
        <v>105</v>
      </c>
      <c r="C81" s="43" t="s">
        <v>8</v>
      </c>
      <c r="D81" s="14">
        <f t="shared" si="4"/>
        <v>458</v>
      </c>
      <c r="E81" s="14"/>
      <c r="F81" s="14"/>
      <c r="G81" s="14"/>
      <c r="H81" s="14">
        <v>458</v>
      </c>
      <c r="I81" s="14"/>
      <c r="J81" s="14"/>
      <c r="K81" s="14"/>
      <c r="L81" s="14"/>
      <c r="M81" s="14"/>
      <c r="N81" s="14"/>
      <c r="O81" s="14"/>
      <c r="P81" s="14"/>
    </row>
    <row r="82" spans="1:16" ht="11.25">
      <c r="A82" s="28"/>
      <c r="B82" s="22" t="s">
        <v>106</v>
      </c>
      <c r="C82" s="43" t="s">
        <v>12</v>
      </c>
      <c r="D82" s="14">
        <f t="shared" si="4"/>
        <v>204</v>
      </c>
      <c r="E82" s="14"/>
      <c r="F82" s="14"/>
      <c r="G82" s="14"/>
      <c r="H82" s="14"/>
      <c r="I82" s="14">
        <v>204</v>
      </c>
      <c r="J82" s="14"/>
      <c r="K82" s="14"/>
      <c r="L82" s="14"/>
      <c r="M82" s="14"/>
      <c r="N82" s="14"/>
      <c r="O82" s="14"/>
      <c r="P82" s="14"/>
    </row>
    <row r="83" spans="1:16" ht="11.25">
      <c r="A83" s="28"/>
      <c r="B83" s="22" t="s">
        <v>108</v>
      </c>
      <c r="C83" s="43" t="s">
        <v>13</v>
      </c>
      <c r="D83" s="14">
        <f t="shared" si="4"/>
        <v>262</v>
      </c>
      <c r="E83" s="14"/>
      <c r="F83" s="14"/>
      <c r="G83" s="14"/>
      <c r="H83" s="14"/>
      <c r="I83" s="14"/>
      <c r="J83" s="14">
        <v>262</v>
      </c>
      <c r="K83" s="14"/>
      <c r="L83" s="14"/>
      <c r="M83" s="14"/>
      <c r="N83" s="14"/>
      <c r="O83" s="14"/>
      <c r="P83" s="14"/>
    </row>
    <row r="84" spans="1:16" ht="11.25">
      <c r="A84" s="28"/>
      <c r="B84" s="22" t="s">
        <v>110</v>
      </c>
      <c r="C84" s="43" t="s">
        <v>15</v>
      </c>
      <c r="D84" s="14">
        <f t="shared" si="4"/>
        <v>187</v>
      </c>
      <c r="E84" s="14"/>
      <c r="F84" s="14"/>
      <c r="G84" s="14"/>
      <c r="H84" s="14"/>
      <c r="I84" s="14"/>
      <c r="J84" s="14"/>
      <c r="K84" s="14"/>
      <c r="L84" s="14">
        <v>187</v>
      </c>
      <c r="M84" s="14"/>
      <c r="N84" s="14"/>
      <c r="O84" s="14"/>
      <c r="P84" s="14"/>
    </row>
    <row r="85" spans="1:16" ht="11.25">
      <c r="A85" s="28"/>
      <c r="B85" s="22" t="s">
        <v>113</v>
      </c>
      <c r="C85" s="43" t="s">
        <v>14</v>
      </c>
      <c r="D85" s="14">
        <f t="shared" si="4"/>
        <v>856</v>
      </c>
      <c r="E85" s="14"/>
      <c r="F85" s="14"/>
      <c r="G85" s="14"/>
      <c r="H85" s="14"/>
      <c r="I85" s="14"/>
      <c r="J85" s="14"/>
      <c r="K85" s="14">
        <v>856</v>
      </c>
      <c r="L85" s="14"/>
      <c r="M85" s="14"/>
      <c r="N85" s="14"/>
      <c r="O85" s="14"/>
      <c r="P85" s="14"/>
    </row>
    <row r="86" spans="1:16" ht="11.25">
      <c r="A86" s="28"/>
      <c r="B86" s="22" t="s">
        <v>312</v>
      </c>
      <c r="C86" s="43" t="s">
        <v>11</v>
      </c>
      <c r="D86" s="14">
        <f t="shared" si="4"/>
        <v>332</v>
      </c>
      <c r="E86" s="14"/>
      <c r="F86" s="14"/>
      <c r="G86" s="14">
        <v>332</v>
      </c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1.25">
      <c r="A87" s="28"/>
      <c r="B87" s="22" t="s">
        <v>114</v>
      </c>
      <c r="C87" s="43" t="s">
        <v>16</v>
      </c>
      <c r="D87" s="14">
        <f t="shared" si="4"/>
        <v>312</v>
      </c>
      <c r="E87" s="14"/>
      <c r="F87" s="14"/>
      <c r="G87" s="14"/>
      <c r="H87" s="14"/>
      <c r="I87" s="14"/>
      <c r="J87" s="14"/>
      <c r="K87" s="14"/>
      <c r="L87" s="14"/>
      <c r="M87" s="14">
        <v>312</v>
      </c>
      <c r="N87" s="14"/>
      <c r="O87" s="14"/>
      <c r="P87" s="14"/>
    </row>
    <row r="88" spans="1:16" s="31" customFormat="1" ht="10.5">
      <c r="A88" s="28">
        <v>3</v>
      </c>
      <c r="B88" s="44" t="s">
        <v>53</v>
      </c>
      <c r="C88" s="29"/>
      <c r="D88" s="30">
        <f t="shared" si="4"/>
        <v>1080</v>
      </c>
      <c r="E88" s="30">
        <f>SUM(E89:E92)</f>
        <v>0</v>
      </c>
      <c r="F88" s="30">
        <f aca="true" t="shared" si="6" ref="F88:P88">SUM(F89:F92)</f>
        <v>0</v>
      </c>
      <c r="G88" s="30">
        <f t="shared" si="6"/>
        <v>481</v>
      </c>
      <c r="H88" s="30">
        <f t="shared" si="6"/>
        <v>209</v>
      </c>
      <c r="I88" s="30">
        <f t="shared" si="6"/>
        <v>0</v>
      </c>
      <c r="J88" s="30">
        <f t="shared" si="6"/>
        <v>0</v>
      </c>
      <c r="K88" s="30">
        <f t="shared" si="6"/>
        <v>0</v>
      </c>
      <c r="L88" s="30">
        <f t="shared" si="6"/>
        <v>274</v>
      </c>
      <c r="M88" s="30">
        <f t="shared" si="6"/>
        <v>0</v>
      </c>
      <c r="N88" s="30">
        <f t="shared" si="6"/>
        <v>116</v>
      </c>
      <c r="O88" s="30">
        <f t="shared" si="6"/>
        <v>0</v>
      </c>
      <c r="P88" s="30">
        <f t="shared" si="6"/>
        <v>0</v>
      </c>
    </row>
    <row r="89" spans="1:16" ht="11.25">
      <c r="A89" s="21"/>
      <c r="B89" s="22" t="s">
        <v>54</v>
      </c>
      <c r="C89" s="43" t="s">
        <v>8</v>
      </c>
      <c r="D89" s="14">
        <f t="shared" si="4"/>
        <v>209</v>
      </c>
      <c r="E89" s="14"/>
      <c r="F89" s="14"/>
      <c r="G89" s="14"/>
      <c r="H89" s="14">
        <v>209</v>
      </c>
      <c r="I89" s="14"/>
      <c r="J89" s="14"/>
      <c r="K89" s="14"/>
      <c r="L89" s="14"/>
      <c r="M89" s="14"/>
      <c r="N89" s="14"/>
      <c r="O89" s="14"/>
      <c r="P89" s="14"/>
    </row>
    <row r="90" spans="1:16" ht="11.25">
      <c r="A90" s="45"/>
      <c r="B90" s="22" t="s">
        <v>109</v>
      </c>
      <c r="C90" s="32" t="s">
        <v>11</v>
      </c>
      <c r="D90" s="26">
        <f t="shared" si="4"/>
        <v>481</v>
      </c>
      <c r="E90" s="14"/>
      <c r="F90" s="14"/>
      <c r="G90" s="14">
        <v>481</v>
      </c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1.25">
      <c r="A91" s="45"/>
      <c r="B91" s="22" t="s">
        <v>110</v>
      </c>
      <c r="C91" s="32" t="s">
        <v>15</v>
      </c>
      <c r="D91" s="26">
        <f t="shared" si="4"/>
        <v>274</v>
      </c>
      <c r="E91" s="14"/>
      <c r="F91" s="14"/>
      <c r="G91" s="14"/>
      <c r="H91" s="14"/>
      <c r="I91" s="14"/>
      <c r="J91" s="14"/>
      <c r="K91" s="14"/>
      <c r="L91" s="14">
        <v>274</v>
      </c>
      <c r="M91" s="14"/>
      <c r="N91" s="14"/>
      <c r="O91" s="14"/>
      <c r="P91" s="14"/>
    </row>
    <row r="92" spans="1:16" ht="11.25">
      <c r="A92" s="21"/>
      <c r="B92" s="22" t="s">
        <v>116</v>
      </c>
      <c r="C92" s="43" t="s">
        <v>17</v>
      </c>
      <c r="D92" s="14">
        <f t="shared" si="4"/>
        <v>116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v>116</v>
      </c>
      <c r="O92" s="14"/>
      <c r="P92" s="14"/>
    </row>
    <row r="93" spans="1:16" s="31" customFormat="1" ht="10.5">
      <c r="A93" s="28">
        <v>4</v>
      </c>
      <c r="B93" s="44" t="s">
        <v>103</v>
      </c>
      <c r="C93" s="29"/>
      <c r="D93" s="30">
        <f t="shared" si="4"/>
        <v>424</v>
      </c>
      <c r="E93" s="30">
        <f>SUM(E94:E96)</f>
        <v>124</v>
      </c>
      <c r="F93" s="30">
        <f aca="true" t="shared" si="7" ref="F93:P93">SUM(F94:F96)</f>
        <v>0</v>
      </c>
      <c r="G93" s="30">
        <f t="shared" si="7"/>
        <v>0</v>
      </c>
      <c r="H93" s="30">
        <f t="shared" si="7"/>
        <v>0</v>
      </c>
      <c r="I93" s="30">
        <f t="shared" si="7"/>
        <v>0</v>
      </c>
      <c r="J93" s="30">
        <f t="shared" si="7"/>
        <v>0</v>
      </c>
      <c r="K93" s="30">
        <f t="shared" si="7"/>
        <v>170</v>
      </c>
      <c r="L93" s="30">
        <f t="shared" si="7"/>
        <v>0</v>
      </c>
      <c r="M93" s="30">
        <f t="shared" si="7"/>
        <v>0</v>
      </c>
      <c r="N93" s="30">
        <f t="shared" si="7"/>
        <v>0</v>
      </c>
      <c r="O93" s="30">
        <f t="shared" si="7"/>
        <v>130</v>
      </c>
      <c r="P93" s="30">
        <f t="shared" si="7"/>
        <v>0</v>
      </c>
    </row>
    <row r="94" spans="1:16" ht="11.25">
      <c r="A94" s="28"/>
      <c r="B94" s="22" t="s">
        <v>102</v>
      </c>
      <c r="C94" s="43" t="s">
        <v>9</v>
      </c>
      <c r="D94" s="14">
        <f t="shared" si="4"/>
        <v>124</v>
      </c>
      <c r="E94" s="14">
        <v>124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1.25">
      <c r="A95" s="28"/>
      <c r="B95" s="22" t="s">
        <v>104</v>
      </c>
      <c r="C95" s="43" t="s">
        <v>18</v>
      </c>
      <c r="D95" s="14">
        <f t="shared" si="4"/>
        <v>130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>
        <v>130</v>
      </c>
      <c r="P95" s="14"/>
    </row>
    <row r="96" spans="1:16" ht="11.25">
      <c r="A96" s="28"/>
      <c r="B96" s="22" t="s">
        <v>112</v>
      </c>
      <c r="C96" s="43" t="s">
        <v>14</v>
      </c>
      <c r="D96" s="14">
        <f t="shared" si="4"/>
        <v>170</v>
      </c>
      <c r="E96" s="14"/>
      <c r="F96" s="14"/>
      <c r="G96" s="14"/>
      <c r="H96" s="14"/>
      <c r="I96" s="14"/>
      <c r="J96" s="14"/>
      <c r="K96" s="14">
        <v>170</v>
      </c>
      <c r="L96" s="14"/>
      <c r="M96" s="14"/>
      <c r="N96" s="14"/>
      <c r="O96" s="14"/>
      <c r="P96" s="14"/>
    </row>
    <row r="97" spans="1:16" s="31" customFormat="1" ht="10.5">
      <c r="A97" s="28">
        <v>6</v>
      </c>
      <c r="B97" s="44" t="s">
        <v>101</v>
      </c>
      <c r="C97" s="29"/>
      <c r="D97" s="30">
        <f t="shared" si="4"/>
        <v>872</v>
      </c>
      <c r="E97" s="30">
        <f aca="true" t="shared" si="8" ref="E97:P97">SUM(E98:E103)</f>
        <v>110</v>
      </c>
      <c r="F97" s="30">
        <f t="shared" si="8"/>
        <v>326</v>
      </c>
      <c r="G97" s="30">
        <f t="shared" si="8"/>
        <v>0</v>
      </c>
      <c r="H97" s="30">
        <f t="shared" si="8"/>
        <v>0</v>
      </c>
      <c r="I97" s="30">
        <f t="shared" si="8"/>
        <v>110</v>
      </c>
      <c r="J97" s="30">
        <f t="shared" si="8"/>
        <v>0</v>
      </c>
      <c r="K97" s="30">
        <f t="shared" si="8"/>
        <v>110</v>
      </c>
      <c r="L97" s="30">
        <f t="shared" si="8"/>
        <v>0</v>
      </c>
      <c r="M97" s="30">
        <f t="shared" si="8"/>
        <v>0</v>
      </c>
      <c r="N97" s="30">
        <f t="shared" si="8"/>
        <v>216</v>
      </c>
      <c r="O97" s="30">
        <f t="shared" si="8"/>
        <v>0</v>
      </c>
      <c r="P97" s="30">
        <f t="shared" si="8"/>
        <v>0</v>
      </c>
    </row>
    <row r="98" spans="1:16" ht="11.25">
      <c r="A98" s="28"/>
      <c r="B98" s="22" t="s">
        <v>77</v>
      </c>
      <c r="C98" s="43" t="s">
        <v>10</v>
      </c>
      <c r="D98" s="14">
        <f t="shared" si="4"/>
        <v>216</v>
      </c>
      <c r="E98" s="14"/>
      <c r="F98" s="14">
        <v>216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1.25">
      <c r="A99" s="28"/>
      <c r="B99" s="22" t="s">
        <v>27</v>
      </c>
      <c r="C99" s="43" t="s">
        <v>10</v>
      </c>
      <c r="D99" s="14">
        <f t="shared" si="4"/>
        <v>110</v>
      </c>
      <c r="E99" s="14"/>
      <c r="F99" s="14">
        <v>110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1.25">
      <c r="A100" s="47"/>
      <c r="B100" s="22" t="s">
        <v>102</v>
      </c>
      <c r="C100" s="13" t="s">
        <v>9</v>
      </c>
      <c r="D100" s="15">
        <f t="shared" si="4"/>
        <v>110</v>
      </c>
      <c r="E100" s="15">
        <v>110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1.25">
      <c r="A101" s="47"/>
      <c r="B101" s="22" t="s">
        <v>29</v>
      </c>
      <c r="C101" s="13" t="s">
        <v>12</v>
      </c>
      <c r="D101" s="15">
        <f t="shared" si="4"/>
        <v>110</v>
      </c>
      <c r="E101" s="15"/>
      <c r="F101" s="15"/>
      <c r="G101" s="15"/>
      <c r="H101" s="15"/>
      <c r="I101" s="15">
        <v>110</v>
      </c>
      <c r="J101" s="15"/>
      <c r="K101" s="15"/>
      <c r="L101" s="15"/>
      <c r="M101" s="15"/>
      <c r="N101" s="15"/>
      <c r="O101" s="15"/>
      <c r="P101" s="15"/>
    </row>
    <row r="102" spans="1:16" ht="11.25">
      <c r="A102" s="47"/>
      <c r="B102" s="22" t="s">
        <v>67</v>
      </c>
      <c r="C102" s="13" t="s">
        <v>14</v>
      </c>
      <c r="D102" s="15">
        <f t="shared" si="4"/>
        <v>110</v>
      </c>
      <c r="E102" s="15"/>
      <c r="F102" s="15"/>
      <c r="G102" s="15"/>
      <c r="H102" s="15"/>
      <c r="I102" s="15"/>
      <c r="J102" s="15"/>
      <c r="K102" s="15">
        <v>110</v>
      </c>
      <c r="L102" s="15"/>
      <c r="M102" s="15"/>
      <c r="N102" s="15"/>
      <c r="O102" s="15"/>
      <c r="P102" s="15"/>
    </row>
    <row r="103" spans="1:16" ht="11.25">
      <c r="A103" s="47"/>
      <c r="B103" s="22" t="s">
        <v>117</v>
      </c>
      <c r="C103" s="13" t="s">
        <v>17</v>
      </c>
      <c r="D103" s="15">
        <f t="shared" si="4"/>
        <v>216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>
        <v>216</v>
      </c>
      <c r="O103" s="15"/>
      <c r="P103" s="15"/>
    </row>
    <row r="104" spans="1:16" ht="11.25">
      <c r="A104" s="28">
        <v>7</v>
      </c>
      <c r="B104" s="44" t="s">
        <v>119</v>
      </c>
      <c r="C104" s="43"/>
      <c r="D104" s="30">
        <f t="shared" si="4"/>
        <v>522</v>
      </c>
      <c r="E104" s="30">
        <f aca="true" t="shared" si="9" ref="E104:P104">SUM(E105:E106)</f>
        <v>0</v>
      </c>
      <c r="F104" s="30">
        <f t="shared" si="9"/>
        <v>261</v>
      </c>
      <c r="G104" s="30">
        <f t="shared" si="9"/>
        <v>261</v>
      </c>
      <c r="H104" s="30">
        <f t="shared" si="9"/>
        <v>0</v>
      </c>
      <c r="I104" s="30">
        <f t="shared" si="9"/>
        <v>0</v>
      </c>
      <c r="J104" s="30">
        <f t="shared" si="9"/>
        <v>0</v>
      </c>
      <c r="K104" s="30">
        <f t="shared" si="9"/>
        <v>0</v>
      </c>
      <c r="L104" s="30">
        <f t="shared" si="9"/>
        <v>0</v>
      </c>
      <c r="M104" s="30">
        <f t="shared" si="9"/>
        <v>0</v>
      </c>
      <c r="N104" s="30">
        <f t="shared" si="9"/>
        <v>0</v>
      </c>
      <c r="O104" s="30">
        <f t="shared" si="9"/>
        <v>0</v>
      </c>
      <c r="P104" s="30">
        <f t="shared" si="9"/>
        <v>0</v>
      </c>
    </row>
    <row r="105" spans="1:16" ht="11.25">
      <c r="A105" s="28"/>
      <c r="B105" s="22" t="s">
        <v>30</v>
      </c>
      <c r="C105" s="43" t="s">
        <v>10</v>
      </c>
      <c r="D105" s="14">
        <f t="shared" si="4"/>
        <v>261</v>
      </c>
      <c r="E105" s="14"/>
      <c r="F105" s="14">
        <v>261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1.25">
      <c r="A106" s="43"/>
      <c r="B106" s="22" t="s">
        <v>120</v>
      </c>
      <c r="C106" s="43" t="s">
        <v>121</v>
      </c>
      <c r="D106" s="22">
        <f t="shared" si="4"/>
        <v>261</v>
      </c>
      <c r="E106" s="14"/>
      <c r="F106" s="14"/>
      <c r="G106" s="14">
        <v>261</v>
      </c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31" customFormat="1" ht="10.5">
      <c r="A107" s="28"/>
      <c r="B107" s="28" t="s">
        <v>3</v>
      </c>
      <c r="C107" s="29"/>
      <c r="D107" s="30">
        <f>SUM(E107:P107)</f>
        <v>15664</v>
      </c>
      <c r="E107" s="30">
        <f aca="true" t="shared" si="10" ref="E107:P107">E69+E79+E88+E93+E97+E104</f>
        <v>834</v>
      </c>
      <c r="F107" s="30">
        <f t="shared" si="10"/>
        <v>587</v>
      </c>
      <c r="G107" s="30">
        <f t="shared" si="10"/>
        <v>1505</v>
      </c>
      <c r="H107" s="30">
        <f t="shared" si="10"/>
        <v>1546</v>
      </c>
      <c r="I107" s="30">
        <f t="shared" si="10"/>
        <v>1008</v>
      </c>
      <c r="J107" s="30">
        <f t="shared" si="10"/>
        <v>2934</v>
      </c>
      <c r="K107" s="30">
        <f t="shared" si="10"/>
        <v>1136</v>
      </c>
      <c r="L107" s="30">
        <f t="shared" si="10"/>
        <v>1454</v>
      </c>
      <c r="M107" s="30">
        <f t="shared" si="10"/>
        <v>1648</v>
      </c>
      <c r="N107" s="30">
        <f t="shared" si="10"/>
        <v>332</v>
      </c>
      <c r="O107" s="30">
        <f t="shared" si="10"/>
        <v>1344</v>
      </c>
      <c r="P107" s="30">
        <f t="shared" si="10"/>
        <v>1336</v>
      </c>
    </row>
    <row r="108" spans="1:16" s="31" customFormat="1" ht="10.5">
      <c r="A108" s="33"/>
      <c r="B108" s="33"/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s="31" customFormat="1" ht="10.5">
      <c r="A109" s="33"/>
      <c r="B109" s="33"/>
      <c r="C109" s="34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1:16" s="5" customFormat="1" ht="14.25">
      <c r="A110" s="48" t="s">
        <v>76</v>
      </c>
      <c r="B110" s="48"/>
      <c r="C110" s="49"/>
      <c r="D110" s="50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 s="31" customFormat="1" ht="47.25" customHeight="1" thickBot="1">
      <c r="A111" s="8" t="s">
        <v>1</v>
      </c>
      <c r="B111" s="8" t="s">
        <v>2</v>
      </c>
      <c r="C111" s="8" t="s">
        <v>23</v>
      </c>
      <c r="D111" s="9" t="s">
        <v>42</v>
      </c>
      <c r="E111" s="8" t="s">
        <v>9</v>
      </c>
      <c r="F111" s="8" t="s">
        <v>10</v>
      </c>
      <c r="G111" s="8" t="s">
        <v>11</v>
      </c>
      <c r="H111" s="8" t="s">
        <v>8</v>
      </c>
      <c r="I111" s="8" t="s">
        <v>12</v>
      </c>
      <c r="J111" s="8" t="s">
        <v>13</v>
      </c>
      <c r="K111" s="8" t="s">
        <v>14</v>
      </c>
      <c r="L111" s="8" t="s">
        <v>15</v>
      </c>
      <c r="M111" s="8" t="s">
        <v>16</v>
      </c>
      <c r="N111" s="8" t="s">
        <v>17</v>
      </c>
      <c r="O111" s="8" t="s">
        <v>18</v>
      </c>
      <c r="P111" s="8" t="s">
        <v>19</v>
      </c>
    </row>
    <row r="112" spans="1:17" s="31" customFormat="1" ht="12" thickTop="1">
      <c r="A112" s="21">
        <v>1</v>
      </c>
      <c r="B112" s="24" t="s">
        <v>239</v>
      </c>
      <c r="C112" s="43" t="s">
        <v>11</v>
      </c>
      <c r="D112" s="14">
        <f aca="true" t="shared" si="11" ref="D112:D153">SUM(E112:P112)</f>
        <v>749</v>
      </c>
      <c r="E112" s="15"/>
      <c r="F112" s="15"/>
      <c r="G112" s="15">
        <v>749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"/>
    </row>
    <row r="113" spans="1:17" s="31" customFormat="1" ht="22.5">
      <c r="A113" s="21">
        <v>2</v>
      </c>
      <c r="B113" s="24" t="s">
        <v>240</v>
      </c>
      <c r="C113" s="43" t="s">
        <v>8</v>
      </c>
      <c r="D113" s="14">
        <f t="shared" si="11"/>
        <v>1104</v>
      </c>
      <c r="E113" s="14"/>
      <c r="F113" s="14"/>
      <c r="G113" s="14"/>
      <c r="H113" s="14">
        <v>1104</v>
      </c>
      <c r="I113" s="14"/>
      <c r="J113" s="14"/>
      <c r="K113" s="14"/>
      <c r="L113" s="14"/>
      <c r="M113" s="14"/>
      <c r="N113" s="14"/>
      <c r="O113" s="14"/>
      <c r="P113" s="14"/>
      <c r="Q113" s="1"/>
    </row>
    <row r="114" spans="1:17" s="31" customFormat="1" ht="22.5">
      <c r="A114" s="21">
        <v>3</v>
      </c>
      <c r="B114" s="24" t="s">
        <v>241</v>
      </c>
      <c r="C114" s="43" t="s">
        <v>13</v>
      </c>
      <c r="D114" s="14">
        <f t="shared" si="11"/>
        <v>2516</v>
      </c>
      <c r="E114" s="14"/>
      <c r="F114" s="14"/>
      <c r="G114" s="14"/>
      <c r="H114" s="14"/>
      <c r="I114" s="14"/>
      <c r="J114" s="14">
        <v>2516</v>
      </c>
      <c r="K114" s="14"/>
      <c r="L114" s="14"/>
      <c r="M114" s="14"/>
      <c r="N114" s="14"/>
      <c r="O114" s="14"/>
      <c r="P114" s="14"/>
      <c r="Q114" s="1"/>
    </row>
    <row r="115" spans="1:17" s="31" customFormat="1" ht="22.5">
      <c r="A115" s="21">
        <v>4</v>
      </c>
      <c r="B115" s="24" t="s">
        <v>242</v>
      </c>
      <c r="C115" s="43" t="s">
        <v>12</v>
      </c>
      <c r="D115" s="51">
        <f t="shared" si="11"/>
        <v>1640</v>
      </c>
      <c r="E115" s="51"/>
      <c r="F115" s="51"/>
      <c r="G115" s="51"/>
      <c r="H115" s="51"/>
      <c r="I115" s="51">
        <v>1640</v>
      </c>
      <c r="J115" s="51"/>
      <c r="K115" s="51"/>
      <c r="L115" s="51"/>
      <c r="M115" s="51"/>
      <c r="N115" s="51"/>
      <c r="O115" s="51"/>
      <c r="P115" s="51"/>
      <c r="Q115" s="1"/>
    </row>
    <row r="116" spans="1:17" s="31" customFormat="1" ht="22.5">
      <c r="A116" s="21">
        <v>5</v>
      </c>
      <c r="B116" s="24" t="s">
        <v>243</v>
      </c>
      <c r="C116" s="43" t="s">
        <v>8</v>
      </c>
      <c r="D116" s="14">
        <f t="shared" si="11"/>
        <v>4654</v>
      </c>
      <c r="E116" s="14"/>
      <c r="F116" s="14"/>
      <c r="G116" s="14"/>
      <c r="H116" s="14">
        <v>4654</v>
      </c>
      <c r="I116" s="14"/>
      <c r="J116" s="14"/>
      <c r="K116" s="14"/>
      <c r="L116" s="14"/>
      <c r="M116" s="14"/>
      <c r="N116" s="14"/>
      <c r="O116" s="14"/>
      <c r="P116" s="14"/>
      <c r="Q116" s="1"/>
    </row>
    <row r="117" spans="1:17" s="31" customFormat="1" ht="22.5">
      <c r="A117" s="21">
        <v>6</v>
      </c>
      <c r="B117" s="24" t="s">
        <v>244</v>
      </c>
      <c r="C117" s="43" t="s">
        <v>13</v>
      </c>
      <c r="D117" s="14">
        <f t="shared" si="11"/>
        <v>714</v>
      </c>
      <c r="E117" s="14"/>
      <c r="F117" s="14"/>
      <c r="G117" s="14"/>
      <c r="H117" s="14"/>
      <c r="I117" s="14"/>
      <c r="J117" s="14">
        <v>714</v>
      </c>
      <c r="K117" s="14"/>
      <c r="L117" s="14"/>
      <c r="M117" s="14"/>
      <c r="N117" s="14"/>
      <c r="O117" s="14"/>
      <c r="P117" s="14"/>
      <c r="Q117" s="1"/>
    </row>
    <row r="118" spans="1:17" s="31" customFormat="1" ht="22.5">
      <c r="A118" s="21">
        <v>7</v>
      </c>
      <c r="B118" s="52" t="s">
        <v>245</v>
      </c>
      <c r="C118" s="43" t="s">
        <v>10</v>
      </c>
      <c r="D118" s="14">
        <f t="shared" si="11"/>
        <v>191</v>
      </c>
      <c r="E118" s="26"/>
      <c r="F118" s="26">
        <v>191</v>
      </c>
      <c r="G118" s="26"/>
      <c r="H118" s="14"/>
      <c r="I118" s="14"/>
      <c r="J118" s="14"/>
      <c r="K118" s="14"/>
      <c r="L118" s="14"/>
      <c r="M118" s="14"/>
      <c r="N118" s="14"/>
      <c r="O118" s="14"/>
      <c r="P118" s="14"/>
      <c r="Q118" s="1"/>
    </row>
    <row r="119" spans="1:17" s="31" customFormat="1" ht="22.5">
      <c r="A119" s="21">
        <v>8</v>
      </c>
      <c r="B119" s="52" t="s">
        <v>238</v>
      </c>
      <c r="C119" s="43" t="s">
        <v>13</v>
      </c>
      <c r="D119" s="14">
        <f t="shared" si="11"/>
        <v>1558</v>
      </c>
      <c r="E119" s="26"/>
      <c r="F119" s="26"/>
      <c r="G119" s="26"/>
      <c r="H119" s="14"/>
      <c r="I119" s="14"/>
      <c r="J119" s="14"/>
      <c r="K119" s="14">
        <v>1558</v>
      </c>
      <c r="L119" s="14"/>
      <c r="M119" s="14"/>
      <c r="N119" s="14"/>
      <c r="O119" s="14"/>
      <c r="P119" s="14"/>
      <c r="Q119" s="1"/>
    </row>
    <row r="120" spans="1:17" s="31" customFormat="1" ht="11.25">
      <c r="A120" s="21">
        <v>9</v>
      </c>
      <c r="B120" s="24" t="s">
        <v>246</v>
      </c>
      <c r="C120" s="43" t="s">
        <v>12</v>
      </c>
      <c r="D120" s="14">
        <f t="shared" si="11"/>
        <v>1655</v>
      </c>
      <c r="E120" s="14"/>
      <c r="F120" s="14"/>
      <c r="G120" s="14"/>
      <c r="H120" s="14"/>
      <c r="I120" s="14">
        <v>1655</v>
      </c>
      <c r="J120" s="14"/>
      <c r="K120" s="14"/>
      <c r="L120" s="14"/>
      <c r="M120" s="14"/>
      <c r="N120" s="14"/>
      <c r="O120" s="14"/>
      <c r="P120" s="14"/>
      <c r="Q120" s="1"/>
    </row>
    <row r="121" spans="1:17" s="54" customFormat="1" ht="22.5">
      <c r="A121" s="21">
        <v>10</v>
      </c>
      <c r="B121" s="24" t="s">
        <v>247</v>
      </c>
      <c r="C121" s="39" t="s">
        <v>11</v>
      </c>
      <c r="D121" s="14">
        <f t="shared" si="11"/>
        <v>4225</v>
      </c>
      <c r="E121" s="26"/>
      <c r="F121" s="26"/>
      <c r="G121" s="26">
        <v>4225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7"/>
    </row>
    <row r="122" spans="1:17" s="31" customFormat="1" ht="11.25">
      <c r="A122" s="21">
        <v>11</v>
      </c>
      <c r="B122" s="24" t="s">
        <v>248</v>
      </c>
      <c r="C122" s="43" t="s">
        <v>10</v>
      </c>
      <c r="D122" s="14">
        <f t="shared" si="11"/>
        <v>403</v>
      </c>
      <c r="E122" s="14"/>
      <c r="F122" s="14">
        <v>403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"/>
    </row>
    <row r="123" spans="1:17" s="31" customFormat="1" ht="22.5">
      <c r="A123" s="21">
        <v>12</v>
      </c>
      <c r="B123" s="52" t="s">
        <v>249</v>
      </c>
      <c r="C123" s="55" t="s">
        <v>9</v>
      </c>
      <c r="D123" s="14">
        <f t="shared" si="11"/>
        <v>1560</v>
      </c>
      <c r="E123" s="51">
        <v>1560</v>
      </c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1"/>
    </row>
    <row r="124" spans="1:16" ht="22.5">
      <c r="A124" s="21">
        <v>13</v>
      </c>
      <c r="B124" s="52" t="s">
        <v>250</v>
      </c>
      <c r="C124" s="55" t="s">
        <v>9</v>
      </c>
      <c r="D124" s="14">
        <f t="shared" si="11"/>
        <v>2296</v>
      </c>
      <c r="E124" s="51">
        <v>2296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1:16" ht="22.5">
      <c r="A125" s="21">
        <v>14</v>
      </c>
      <c r="B125" s="52" t="s">
        <v>251</v>
      </c>
      <c r="C125" s="55" t="s">
        <v>10</v>
      </c>
      <c r="D125" s="14">
        <f t="shared" si="11"/>
        <v>447</v>
      </c>
      <c r="E125" s="51"/>
      <c r="F125" s="51">
        <v>447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1:16" ht="22.5">
      <c r="A126" s="21">
        <v>15</v>
      </c>
      <c r="B126" s="52" t="s">
        <v>252</v>
      </c>
      <c r="C126" s="55" t="s">
        <v>11</v>
      </c>
      <c r="D126" s="14">
        <f t="shared" si="11"/>
        <v>368</v>
      </c>
      <c r="E126" s="51"/>
      <c r="F126" s="51"/>
      <c r="G126" s="51">
        <v>368</v>
      </c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1:16" ht="22.5">
      <c r="A127" s="21">
        <v>16</v>
      </c>
      <c r="B127" s="52" t="s">
        <v>253</v>
      </c>
      <c r="C127" s="55" t="s">
        <v>14</v>
      </c>
      <c r="D127" s="14">
        <f t="shared" si="11"/>
        <v>4859</v>
      </c>
      <c r="E127" s="51"/>
      <c r="F127" s="51"/>
      <c r="G127" s="51"/>
      <c r="H127" s="51"/>
      <c r="I127" s="51"/>
      <c r="J127" s="51"/>
      <c r="K127" s="51">
        <v>4859</v>
      </c>
      <c r="L127" s="51"/>
      <c r="M127" s="51"/>
      <c r="N127" s="51"/>
      <c r="O127" s="51"/>
      <c r="P127" s="51"/>
    </row>
    <row r="128" spans="1:16" ht="22.5">
      <c r="A128" s="21">
        <v>17</v>
      </c>
      <c r="B128" s="52" t="s">
        <v>254</v>
      </c>
      <c r="C128" s="55" t="s">
        <v>13</v>
      </c>
      <c r="D128" s="14">
        <f t="shared" si="11"/>
        <v>6981</v>
      </c>
      <c r="E128" s="51"/>
      <c r="F128" s="51"/>
      <c r="G128" s="51"/>
      <c r="H128" s="51"/>
      <c r="I128" s="51"/>
      <c r="J128" s="51">
        <v>6981</v>
      </c>
      <c r="K128" s="51"/>
      <c r="L128" s="51"/>
      <c r="M128" s="51"/>
      <c r="N128" s="51"/>
      <c r="O128" s="51"/>
      <c r="P128" s="51"/>
    </row>
    <row r="129" spans="1:16" ht="11.25">
      <c r="A129" s="21">
        <v>18</v>
      </c>
      <c r="B129" s="52" t="s">
        <v>255</v>
      </c>
      <c r="C129" s="55" t="s">
        <v>12</v>
      </c>
      <c r="D129" s="14">
        <f t="shared" si="11"/>
        <v>862</v>
      </c>
      <c r="E129" s="51"/>
      <c r="F129" s="51"/>
      <c r="G129" s="51"/>
      <c r="H129" s="51"/>
      <c r="I129" s="51">
        <v>862</v>
      </c>
      <c r="J129" s="51"/>
      <c r="K129" s="51"/>
      <c r="L129" s="51"/>
      <c r="M129" s="51"/>
      <c r="N129" s="51"/>
      <c r="O129" s="51"/>
      <c r="P129" s="51"/>
    </row>
    <row r="130" spans="1:16" ht="11.25">
      <c r="A130" s="21">
        <v>19</v>
      </c>
      <c r="B130" s="52" t="s">
        <v>256</v>
      </c>
      <c r="C130" s="55" t="s">
        <v>14</v>
      </c>
      <c r="D130" s="14">
        <f t="shared" si="11"/>
        <v>710</v>
      </c>
      <c r="E130" s="51"/>
      <c r="F130" s="51"/>
      <c r="G130" s="51"/>
      <c r="H130" s="51"/>
      <c r="I130" s="51"/>
      <c r="J130" s="51"/>
      <c r="K130" s="51">
        <v>710</v>
      </c>
      <c r="L130" s="51"/>
      <c r="M130" s="51"/>
      <c r="N130" s="51"/>
      <c r="O130" s="51"/>
      <c r="P130" s="51"/>
    </row>
    <row r="131" spans="1:16" ht="11.25">
      <c r="A131" s="21">
        <v>20</v>
      </c>
      <c r="B131" s="52" t="s">
        <v>257</v>
      </c>
      <c r="C131" s="55" t="s">
        <v>9</v>
      </c>
      <c r="D131" s="14">
        <f t="shared" si="11"/>
        <v>209</v>
      </c>
      <c r="E131" s="51">
        <v>209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  <row r="132" spans="1:16" ht="22.5">
      <c r="A132" s="21">
        <v>21</v>
      </c>
      <c r="B132" s="52" t="s">
        <v>258</v>
      </c>
      <c r="C132" s="55" t="s">
        <v>15</v>
      </c>
      <c r="D132" s="14">
        <f t="shared" si="11"/>
        <v>3502</v>
      </c>
      <c r="E132" s="51"/>
      <c r="F132" s="51"/>
      <c r="G132" s="51"/>
      <c r="H132" s="51"/>
      <c r="I132" s="51"/>
      <c r="J132" s="51"/>
      <c r="K132" s="51"/>
      <c r="L132" s="51">
        <v>3502</v>
      </c>
      <c r="M132" s="51"/>
      <c r="N132" s="51"/>
      <c r="O132" s="51"/>
      <c r="P132" s="51"/>
    </row>
    <row r="133" spans="1:16" ht="22.5">
      <c r="A133" s="21">
        <v>22</v>
      </c>
      <c r="B133" s="52" t="s">
        <v>259</v>
      </c>
      <c r="C133" s="55" t="s">
        <v>15</v>
      </c>
      <c r="D133" s="14">
        <f t="shared" si="11"/>
        <v>1495</v>
      </c>
      <c r="E133" s="51"/>
      <c r="F133" s="51"/>
      <c r="G133" s="51"/>
      <c r="H133" s="51"/>
      <c r="I133" s="51"/>
      <c r="J133" s="51"/>
      <c r="K133" s="51"/>
      <c r="L133" s="51">
        <v>1495</v>
      </c>
      <c r="M133" s="51"/>
      <c r="N133" s="51"/>
      <c r="O133" s="51"/>
      <c r="P133" s="51"/>
    </row>
    <row r="134" spans="1:16" ht="11.25">
      <c r="A134" s="21">
        <v>23</v>
      </c>
      <c r="B134" s="52" t="s">
        <v>260</v>
      </c>
      <c r="C134" s="55" t="s">
        <v>16</v>
      </c>
      <c r="D134" s="14">
        <f t="shared" si="11"/>
        <v>4463</v>
      </c>
      <c r="E134" s="51"/>
      <c r="F134" s="51"/>
      <c r="G134" s="51"/>
      <c r="H134" s="51"/>
      <c r="I134" s="51"/>
      <c r="J134" s="51"/>
      <c r="K134" s="51"/>
      <c r="L134" s="51"/>
      <c r="M134" s="51">
        <v>4463</v>
      </c>
      <c r="N134" s="51"/>
      <c r="O134" s="51"/>
      <c r="P134" s="51"/>
    </row>
    <row r="135" spans="1:16" ht="22.5">
      <c r="A135" s="21">
        <v>24</v>
      </c>
      <c r="B135" s="52" t="s">
        <v>313</v>
      </c>
      <c r="C135" s="55" t="s">
        <v>15</v>
      </c>
      <c r="D135" s="14">
        <f t="shared" si="11"/>
        <v>19758</v>
      </c>
      <c r="E135" s="51"/>
      <c r="F135" s="51"/>
      <c r="G135" s="51"/>
      <c r="H135" s="51"/>
      <c r="I135" s="51"/>
      <c r="J135" s="51"/>
      <c r="K135" s="51"/>
      <c r="L135" s="51">
        <v>19758</v>
      </c>
      <c r="M135" s="51"/>
      <c r="N135" s="51"/>
      <c r="O135" s="51"/>
      <c r="P135" s="51"/>
    </row>
    <row r="136" spans="1:17" s="31" customFormat="1" ht="11.25">
      <c r="A136" s="21">
        <v>25</v>
      </c>
      <c r="B136" s="52" t="s">
        <v>261</v>
      </c>
      <c r="C136" s="55" t="s">
        <v>16</v>
      </c>
      <c r="D136" s="14">
        <f t="shared" si="11"/>
        <v>1159</v>
      </c>
      <c r="E136" s="51"/>
      <c r="F136" s="51"/>
      <c r="G136" s="51"/>
      <c r="H136" s="51"/>
      <c r="I136" s="51"/>
      <c r="J136" s="51"/>
      <c r="K136" s="51"/>
      <c r="L136" s="51"/>
      <c r="M136" s="51">
        <v>1159</v>
      </c>
      <c r="N136" s="51"/>
      <c r="O136" s="51"/>
      <c r="P136" s="51"/>
      <c r="Q136" s="1"/>
    </row>
    <row r="137" spans="1:16" ht="11.25">
      <c r="A137" s="21">
        <v>26</v>
      </c>
      <c r="B137" s="52" t="s">
        <v>262</v>
      </c>
      <c r="C137" s="55" t="s">
        <v>16</v>
      </c>
      <c r="D137" s="14">
        <f t="shared" si="11"/>
        <v>474</v>
      </c>
      <c r="E137" s="51"/>
      <c r="F137" s="51"/>
      <c r="G137" s="51"/>
      <c r="H137" s="51"/>
      <c r="I137" s="51"/>
      <c r="J137" s="51"/>
      <c r="K137" s="51"/>
      <c r="L137" s="51"/>
      <c r="M137" s="51">
        <v>474</v>
      </c>
      <c r="N137" s="51"/>
      <c r="O137" s="51"/>
      <c r="P137" s="51"/>
    </row>
    <row r="138" spans="1:17" s="54" customFormat="1" ht="11.25">
      <c r="A138" s="21">
        <v>27</v>
      </c>
      <c r="B138" s="52" t="s">
        <v>263</v>
      </c>
      <c r="C138" s="55" t="s">
        <v>9</v>
      </c>
      <c r="D138" s="14">
        <f t="shared" si="11"/>
        <v>236</v>
      </c>
      <c r="E138" s="58">
        <v>236</v>
      </c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27"/>
    </row>
    <row r="139" spans="1:16" s="27" customFormat="1" ht="11.25">
      <c r="A139" s="21">
        <v>28</v>
      </c>
      <c r="B139" s="52" t="s">
        <v>264</v>
      </c>
      <c r="C139" s="55" t="s">
        <v>8</v>
      </c>
      <c r="D139" s="14">
        <f t="shared" si="11"/>
        <v>1025</v>
      </c>
      <c r="E139" s="58"/>
      <c r="F139" s="58"/>
      <c r="G139" s="58"/>
      <c r="H139" s="58">
        <v>1025</v>
      </c>
      <c r="I139" s="58"/>
      <c r="J139" s="58"/>
      <c r="K139" s="58"/>
      <c r="L139" s="58"/>
      <c r="M139" s="58"/>
      <c r="N139" s="58"/>
      <c r="O139" s="58"/>
      <c r="P139" s="58"/>
    </row>
    <row r="140" spans="1:16" s="27" customFormat="1" ht="22.5">
      <c r="A140" s="21">
        <v>29</v>
      </c>
      <c r="B140" s="52" t="s">
        <v>265</v>
      </c>
      <c r="C140" s="55" t="s">
        <v>11</v>
      </c>
      <c r="D140" s="14">
        <f t="shared" si="11"/>
        <v>194</v>
      </c>
      <c r="E140" s="58"/>
      <c r="F140" s="58"/>
      <c r="G140" s="58">
        <v>194</v>
      </c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1:16" s="27" customFormat="1" ht="11.25">
      <c r="A141" s="21">
        <v>30</v>
      </c>
      <c r="B141" s="52" t="s">
        <v>266</v>
      </c>
      <c r="C141" s="55" t="s">
        <v>10</v>
      </c>
      <c r="D141" s="14">
        <f t="shared" si="11"/>
        <v>188</v>
      </c>
      <c r="E141" s="58"/>
      <c r="F141" s="58">
        <v>188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1:16" s="27" customFormat="1" ht="11.25">
      <c r="A142" s="21">
        <v>31</v>
      </c>
      <c r="B142" s="52" t="s">
        <v>267</v>
      </c>
      <c r="C142" s="55" t="s">
        <v>18</v>
      </c>
      <c r="D142" s="14">
        <f t="shared" si="11"/>
        <v>2871</v>
      </c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>
        <v>2871</v>
      </c>
      <c r="P142" s="58"/>
    </row>
    <row r="143" spans="1:16" s="27" customFormat="1" ht="22.5">
      <c r="A143" s="21">
        <v>32</v>
      </c>
      <c r="B143" s="52" t="s">
        <v>268</v>
      </c>
      <c r="C143" s="55" t="s">
        <v>18</v>
      </c>
      <c r="D143" s="14">
        <f t="shared" si="11"/>
        <v>2577</v>
      </c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>
        <v>2577</v>
      </c>
      <c r="P143" s="58"/>
    </row>
    <row r="144" spans="1:16" s="27" customFormat="1" ht="22.5">
      <c r="A144" s="21">
        <v>33</v>
      </c>
      <c r="B144" s="59" t="s">
        <v>269</v>
      </c>
      <c r="C144" s="60" t="s">
        <v>14</v>
      </c>
      <c r="D144" s="14">
        <f t="shared" si="11"/>
        <v>2234</v>
      </c>
      <c r="E144" s="61"/>
      <c r="F144" s="61"/>
      <c r="G144" s="61"/>
      <c r="H144" s="61"/>
      <c r="I144" s="61"/>
      <c r="J144" s="61"/>
      <c r="K144" s="61">
        <v>2234</v>
      </c>
      <c r="L144" s="61"/>
      <c r="M144" s="61"/>
      <c r="N144" s="61"/>
      <c r="O144" s="61"/>
      <c r="P144" s="61"/>
    </row>
    <row r="145" spans="1:17" s="31" customFormat="1" ht="22.5">
      <c r="A145" s="21">
        <v>34</v>
      </c>
      <c r="B145" s="24" t="s">
        <v>270</v>
      </c>
      <c r="C145" s="43" t="s">
        <v>19</v>
      </c>
      <c r="D145" s="14">
        <f t="shared" si="11"/>
        <v>654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>
        <v>654</v>
      </c>
      <c r="Q145" s="1"/>
    </row>
    <row r="146" spans="1:17" s="31" customFormat="1" ht="11.25">
      <c r="A146" s="21">
        <v>35</v>
      </c>
      <c r="B146" s="24" t="s">
        <v>271</v>
      </c>
      <c r="C146" s="39" t="s">
        <v>16</v>
      </c>
      <c r="D146" s="14">
        <f t="shared" si="11"/>
        <v>3585</v>
      </c>
      <c r="E146" s="14"/>
      <c r="F146" s="14"/>
      <c r="G146" s="14"/>
      <c r="H146" s="14"/>
      <c r="I146" s="14"/>
      <c r="J146" s="14"/>
      <c r="K146" s="14"/>
      <c r="L146" s="14"/>
      <c r="M146" s="14">
        <v>3585</v>
      </c>
      <c r="N146" s="14"/>
      <c r="O146" s="14"/>
      <c r="P146" s="14"/>
      <c r="Q146" s="1"/>
    </row>
    <row r="147" spans="1:17" s="31" customFormat="1" ht="11.25">
      <c r="A147" s="21">
        <v>36</v>
      </c>
      <c r="B147" s="24" t="s">
        <v>272</v>
      </c>
      <c r="C147" s="43" t="s">
        <v>18</v>
      </c>
      <c r="D147" s="14">
        <f t="shared" si="11"/>
        <v>1192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>
        <v>1192</v>
      </c>
      <c r="P147" s="14"/>
      <c r="Q147" s="1"/>
    </row>
    <row r="148" spans="1:17" s="31" customFormat="1" ht="22.5">
      <c r="A148" s="21">
        <v>37</v>
      </c>
      <c r="B148" s="24" t="s">
        <v>273</v>
      </c>
      <c r="C148" s="43" t="s">
        <v>15</v>
      </c>
      <c r="D148" s="14">
        <f t="shared" si="11"/>
        <v>4615</v>
      </c>
      <c r="E148" s="14"/>
      <c r="F148" s="14"/>
      <c r="G148" s="14"/>
      <c r="H148" s="14"/>
      <c r="I148" s="14"/>
      <c r="J148" s="14"/>
      <c r="K148" s="14"/>
      <c r="L148" s="14">
        <v>4615</v>
      </c>
      <c r="M148" s="14"/>
      <c r="N148" s="14"/>
      <c r="O148" s="14"/>
      <c r="P148" s="14"/>
      <c r="Q148" s="1"/>
    </row>
    <row r="149" spans="1:17" s="31" customFormat="1" ht="22.5">
      <c r="A149" s="21">
        <v>38</v>
      </c>
      <c r="B149" s="23" t="s">
        <v>274</v>
      </c>
      <c r="C149" s="13" t="s">
        <v>14</v>
      </c>
      <c r="D149" s="14">
        <f t="shared" si="11"/>
        <v>2808</v>
      </c>
      <c r="E149" s="15"/>
      <c r="F149" s="15"/>
      <c r="G149" s="15"/>
      <c r="H149" s="15"/>
      <c r="I149" s="15"/>
      <c r="J149" s="15"/>
      <c r="K149" s="15">
        <v>2808</v>
      </c>
      <c r="L149" s="15"/>
      <c r="M149" s="15"/>
      <c r="N149" s="15"/>
      <c r="O149" s="15"/>
      <c r="P149" s="15"/>
      <c r="Q149" s="1"/>
    </row>
    <row r="150" spans="1:17" s="31" customFormat="1" ht="11.25">
      <c r="A150" s="21">
        <v>39</v>
      </c>
      <c r="B150" s="24" t="s">
        <v>275</v>
      </c>
      <c r="C150" s="43" t="s">
        <v>10</v>
      </c>
      <c r="D150" s="14">
        <f t="shared" si="11"/>
        <v>283</v>
      </c>
      <c r="E150" s="14"/>
      <c r="F150" s="14">
        <v>283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</row>
    <row r="151" spans="1:17" s="31" customFormat="1" ht="22.5">
      <c r="A151" s="21">
        <v>40</v>
      </c>
      <c r="B151" s="24" t="s">
        <v>276</v>
      </c>
      <c r="C151" s="43" t="s">
        <v>16</v>
      </c>
      <c r="D151" s="14">
        <f t="shared" si="11"/>
        <v>2334</v>
      </c>
      <c r="E151" s="14"/>
      <c r="F151" s="14"/>
      <c r="G151" s="14"/>
      <c r="H151" s="14"/>
      <c r="I151" s="14"/>
      <c r="J151" s="14"/>
      <c r="K151" s="14"/>
      <c r="L151" s="14"/>
      <c r="M151" s="14">
        <v>2334</v>
      </c>
      <c r="N151" s="14"/>
      <c r="O151" s="14"/>
      <c r="P151" s="14"/>
      <c r="Q151" s="1"/>
    </row>
    <row r="152" spans="1:17" s="31" customFormat="1" ht="33.75">
      <c r="A152" s="21">
        <v>41</v>
      </c>
      <c r="B152" s="24" t="s">
        <v>314</v>
      </c>
      <c r="C152" s="43" t="s">
        <v>8</v>
      </c>
      <c r="D152" s="14">
        <f t="shared" si="11"/>
        <v>12507</v>
      </c>
      <c r="E152" s="14"/>
      <c r="F152" s="14"/>
      <c r="G152" s="14"/>
      <c r="H152" s="14">
        <v>12507</v>
      </c>
      <c r="I152" s="14"/>
      <c r="J152" s="14"/>
      <c r="K152" s="14"/>
      <c r="L152" s="14"/>
      <c r="M152" s="14"/>
      <c r="N152" s="14"/>
      <c r="O152" s="14"/>
      <c r="P152" s="14"/>
      <c r="Q152" s="1"/>
    </row>
    <row r="153" spans="1:17" s="31" customFormat="1" ht="22.5">
      <c r="A153" s="21">
        <v>42</v>
      </c>
      <c r="B153" s="24" t="s">
        <v>277</v>
      </c>
      <c r="C153" s="43" t="s">
        <v>18</v>
      </c>
      <c r="D153" s="14">
        <f t="shared" si="11"/>
        <v>13445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>
        <v>13445</v>
      </c>
      <c r="P153" s="14"/>
      <c r="Q153" s="1"/>
    </row>
    <row r="154" spans="1:17" s="31" customFormat="1" ht="22.5">
      <c r="A154" s="21">
        <v>43</v>
      </c>
      <c r="B154" s="24" t="s">
        <v>326</v>
      </c>
      <c r="C154" s="43" t="s">
        <v>9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"/>
    </row>
    <row r="155" spans="1:16" s="64" customFormat="1" ht="13.5" customHeight="1">
      <c r="A155" s="52">
        <v>44</v>
      </c>
      <c r="B155" s="139" t="s">
        <v>325</v>
      </c>
      <c r="C155" s="55" t="s">
        <v>9</v>
      </c>
      <c r="D155" s="62"/>
      <c r="E155" s="63">
        <f>SUM(D155)</f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s="64" customFormat="1" ht="22.5">
      <c r="A156" s="24">
        <v>45</v>
      </c>
      <c r="B156" s="139" t="s">
        <v>337</v>
      </c>
      <c r="C156" s="55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</row>
    <row r="157" spans="1:16" s="31" customFormat="1" ht="22.5">
      <c r="A157" s="52">
        <v>46</v>
      </c>
      <c r="B157" s="24" t="s">
        <v>327</v>
      </c>
      <c r="C157" s="29" t="s">
        <v>334</v>
      </c>
      <c r="D157" s="30"/>
      <c r="E157" s="30">
        <f aca="true" t="shared" si="12" ref="E157:P157">SUM(E112:E155)</f>
        <v>4301</v>
      </c>
      <c r="F157" s="30">
        <f t="shared" si="12"/>
        <v>1512</v>
      </c>
      <c r="G157" s="30">
        <f t="shared" si="12"/>
        <v>5536</v>
      </c>
      <c r="H157" s="30">
        <f t="shared" si="12"/>
        <v>19290</v>
      </c>
      <c r="I157" s="30">
        <f t="shared" si="12"/>
        <v>4157</v>
      </c>
      <c r="J157" s="30">
        <f t="shared" si="12"/>
        <v>10211</v>
      </c>
      <c r="K157" s="30">
        <f t="shared" si="12"/>
        <v>12169</v>
      </c>
      <c r="L157" s="30">
        <f t="shared" si="12"/>
        <v>29370</v>
      </c>
      <c r="M157" s="30">
        <f t="shared" si="12"/>
        <v>12015</v>
      </c>
      <c r="N157" s="30">
        <f t="shared" si="12"/>
        <v>0</v>
      </c>
      <c r="O157" s="30">
        <f t="shared" si="12"/>
        <v>20085</v>
      </c>
      <c r="P157" s="30">
        <f t="shared" si="12"/>
        <v>654</v>
      </c>
    </row>
    <row r="158" spans="1:16" s="31" customFormat="1" ht="11.25">
      <c r="A158" s="21">
        <v>47</v>
      </c>
      <c r="B158" s="24" t="s">
        <v>328</v>
      </c>
      <c r="C158" s="29" t="s">
        <v>334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s="31" customFormat="1" ht="11.25" hidden="1">
      <c r="A159" s="52">
        <v>48</v>
      </c>
      <c r="B159" s="24"/>
      <c r="C159" s="2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s="31" customFormat="1" ht="11.25" hidden="1">
      <c r="A160" s="21">
        <v>49</v>
      </c>
      <c r="B160" s="24"/>
      <c r="C160" s="2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s="31" customFormat="1" ht="10.5">
      <c r="A161" s="28"/>
      <c r="B161" s="28" t="s">
        <v>3</v>
      </c>
      <c r="C161" s="28"/>
      <c r="D161" s="30">
        <f>SUM(D112:D158)</f>
        <v>119300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s="31" customFormat="1" ht="10.5">
      <c r="A162" s="33"/>
      <c r="B162" s="33"/>
      <c r="C162" s="3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1:16" s="31" customFormat="1" ht="14.25">
      <c r="A163" s="48" t="s">
        <v>55</v>
      </c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1:16" s="31" customFormat="1" ht="34.5" thickBot="1">
      <c r="A164" s="8" t="s">
        <v>1</v>
      </c>
      <c r="B164" s="8" t="s">
        <v>2</v>
      </c>
      <c r="C164" s="8" t="s">
        <v>23</v>
      </c>
      <c r="D164" s="9" t="s">
        <v>42</v>
      </c>
      <c r="E164" s="8" t="s">
        <v>9</v>
      </c>
      <c r="F164" s="8" t="s">
        <v>10</v>
      </c>
      <c r="G164" s="8" t="s">
        <v>11</v>
      </c>
      <c r="H164" s="8" t="s">
        <v>8</v>
      </c>
      <c r="I164" s="8" t="s">
        <v>12</v>
      </c>
      <c r="J164" s="8" t="s">
        <v>13</v>
      </c>
      <c r="K164" s="8" t="s">
        <v>14</v>
      </c>
      <c r="L164" s="8" t="s">
        <v>15</v>
      </c>
      <c r="M164" s="8" t="s">
        <v>16</v>
      </c>
      <c r="N164" s="8" t="s">
        <v>17</v>
      </c>
      <c r="O164" s="8" t="s">
        <v>18</v>
      </c>
      <c r="P164" s="8" t="s">
        <v>19</v>
      </c>
    </row>
    <row r="165" spans="1:16" s="31" customFormat="1" ht="11.25" thickTop="1">
      <c r="A165" s="28">
        <v>1</v>
      </c>
      <c r="B165" s="44" t="s">
        <v>173</v>
      </c>
      <c r="C165" s="29"/>
      <c r="D165" s="30">
        <f aca="true" t="shared" si="13" ref="D165:D226">SUM(E165:P165)</f>
        <v>5110</v>
      </c>
      <c r="E165" s="30">
        <f aca="true" t="shared" si="14" ref="E165:P165">SUM(E166:E167)</f>
        <v>0</v>
      </c>
      <c r="F165" s="30">
        <f t="shared" si="14"/>
        <v>0</v>
      </c>
      <c r="G165" s="30">
        <f t="shared" si="14"/>
        <v>0</v>
      </c>
      <c r="H165" s="30">
        <f t="shared" si="14"/>
        <v>0</v>
      </c>
      <c r="I165" s="30">
        <f t="shared" si="14"/>
        <v>0</v>
      </c>
      <c r="J165" s="30">
        <f t="shared" si="14"/>
        <v>0</v>
      </c>
      <c r="K165" s="30">
        <f t="shared" si="14"/>
        <v>2069</v>
      </c>
      <c r="L165" s="30">
        <f t="shared" si="14"/>
        <v>3041</v>
      </c>
      <c r="M165" s="30">
        <f t="shared" si="14"/>
        <v>0</v>
      </c>
      <c r="N165" s="30">
        <f t="shared" si="14"/>
        <v>0</v>
      </c>
      <c r="O165" s="30">
        <f t="shared" si="14"/>
        <v>0</v>
      </c>
      <c r="P165" s="30">
        <f t="shared" si="14"/>
        <v>0</v>
      </c>
    </row>
    <row r="166" spans="1:16" s="31" customFormat="1" ht="11.25">
      <c r="A166" s="28"/>
      <c r="B166" s="66" t="s">
        <v>172</v>
      </c>
      <c r="C166" s="67" t="s">
        <v>15</v>
      </c>
      <c r="D166" s="14">
        <f t="shared" si="13"/>
        <v>3041</v>
      </c>
      <c r="E166" s="14"/>
      <c r="F166" s="14"/>
      <c r="G166" s="14"/>
      <c r="H166" s="14"/>
      <c r="I166" s="14"/>
      <c r="J166" s="14"/>
      <c r="K166" s="14"/>
      <c r="L166" s="14">
        <v>3041</v>
      </c>
      <c r="M166" s="14"/>
      <c r="N166" s="14"/>
      <c r="O166" s="14"/>
      <c r="P166" s="14"/>
    </row>
    <row r="167" spans="1:16" s="31" customFormat="1" ht="11.25">
      <c r="A167" s="28"/>
      <c r="B167" s="66" t="s">
        <v>174</v>
      </c>
      <c r="C167" s="67" t="s">
        <v>14</v>
      </c>
      <c r="D167" s="14">
        <f t="shared" si="13"/>
        <v>2069</v>
      </c>
      <c r="E167" s="14"/>
      <c r="F167" s="14"/>
      <c r="G167" s="14"/>
      <c r="H167" s="14"/>
      <c r="I167" s="14"/>
      <c r="J167" s="14"/>
      <c r="K167" s="14">
        <v>2069</v>
      </c>
      <c r="L167" s="14"/>
      <c r="M167" s="14"/>
      <c r="N167" s="14"/>
      <c r="O167" s="14"/>
      <c r="P167" s="14"/>
    </row>
    <row r="168" spans="1:16" s="31" customFormat="1" ht="10.5">
      <c r="A168" s="28">
        <v>2</v>
      </c>
      <c r="B168" s="68" t="s">
        <v>68</v>
      </c>
      <c r="C168" s="69"/>
      <c r="D168" s="30">
        <f t="shared" si="13"/>
        <v>2235</v>
      </c>
      <c r="E168" s="30">
        <f>SUM(E169:E171)</f>
        <v>0</v>
      </c>
      <c r="F168" s="30">
        <f aca="true" t="shared" si="15" ref="F168:P168">SUM(F169:F171)</f>
        <v>0</v>
      </c>
      <c r="G168" s="30">
        <f t="shared" si="15"/>
        <v>0</v>
      </c>
      <c r="H168" s="30">
        <f t="shared" si="15"/>
        <v>0</v>
      </c>
      <c r="I168" s="30">
        <f t="shared" si="15"/>
        <v>759</v>
      </c>
      <c r="J168" s="30">
        <f t="shared" si="15"/>
        <v>1092</v>
      </c>
      <c r="K168" s="30">
        <f t="shared" si="15"/>
        <v>0</v>
      </c>
      <c r="L168" s="30">
        <f t="shared" si="15"/>
        <v>0</v>
      </c>
      <c r="M168" s="30">
        <f t="shared" si="15"/>
        <v>384</v>
      </c>
      <c r="N168" s="30">
        <f t="shared" si="15"/>
        <v>0</v>
      </c>
      <c r="O168" s="30">
        <f t="shared" si="15"/>
        <v>0</v>
      </c>
      <c r="P168" s="30">
        <f t="shared" si="15"/>
        <v>0</v>
      </c>
    </row>
    <row r="169" spans="1:16" s="31" customFormat="1" ht="11.25">
      <c r="A169" s="28"/>
      <c r="B169" s="70" t="s">
        <v>150</v>
      </c>
      <c r="C169" s="39" t="s">
        <v>16</v>
      </c>
      <c r="D169" s="14">
        <f>SUM(E169:P169)</f>
        <v>384</v>
      </c>
      <c r="E169" s="71"/>
      <c r="F169" s="71"/>
      <c r="G169" s="71"/>
      <c r="H169" s="71"/>
      <c r="I169" s="71"/>
      <c r="J169" s="71"/>
      <c r="K169" s="71"/>
      <c r="L169" s="71"/>
      <c r="M169" s="71">
        <v>384</v>
      </c>
      <c r="N169" s="71"/>
      <c r="O169" s="71"/>
      <c r="P169" s="71"/>
    </row>
    <row r="170" spans="1:16" s="31" customFormat="1" ht="11.25">
      <c r="A170" s="28"/>
      <c r="B170" s="70" t="s">
        <v>151</v>
      </c>
      <c r="C170" s="39" t="s">
        <v>13</v>
      </c>
      <c r="D170" s="14">
        <f>SUM(E170:P170)</f>
        <v>1092</v>
      </c>
      <c r="E170" s="71"/>
      <c r="F170" s="71"/>
      <c r="G170" s="71"/>
      <c r="H170" s="71"/>
      <c r="I170" s="71"/>
      <c r="J170" s="71">
        <v>1092</v>
      </c>
      <c r="K170" s="71"/>
      <c r="L170" s="71"/>
      <c r="M170" s="71"/>
      <c r="N170" s="71"/>
      <c r="O170" s="71"/>
      <c r="P170" s="71"/>
    </row>
    <row r="171" spans="1:16" ht="11.25">
      <c r="A171" s="21"/>
      <c r="B171" s="72" t="s">
        <v>227</v>
      </c>
      <c r="C171" s="60" t="s">
        <v>12</v>
      </c>
      <c r="D171" s="51">
        <f t="shared" si="13"/>
        <v>759</v>
      </c>
      <c r="E171" s="51"/>
      <c r="F171" s="51"/>
      <c r="G171" s="51"/>
      <c r="H171" s="51"/>
      <c r="I171" s="51">
        <v>759</v>
      </c>
      <c r="J171" s="51"/>
      <c r="K171" s="51"/>
      <c r="L171" s="51"/>
      <c r="M171" s="51"/>
      <c r="N171" s="51"/>
      <c r="O171" s="51"/>
      <c r="P171" s="51"/>
    </row>
    <row r="172" spans="1:16" s="31" customFormat="1" ht="21">
      <c r="A172" s="28">
        <v>3</v>
      </c>
      <c r="B172" s="65" t="s">
        <v>223</v>
      </c>
      <c r="C172" s="29"/>
      <c r="D172" s="30">
        <f t="shared" si="13"/>
        <v>249</v>
      </c>
      <c r="E172" s="30">
        <f>E173</f>
        <v>0</v>
      </c>
      <c r="F172" s="30">
        <f aca="true" t="shared" si="16" ref="F172:P172">F173</f>
        <v>0</v>
      </c>
      <c r="G172" s="30">
        <f t="shared" si="16"/>
        <v>0</v>
      </c>
      <c r="H172" s="30">
        <f t="shared" si="16"/>
        <v>0</v>
      </c>
      <c r="I172" s="30">
        <f t="shared" si="16"/>
        <v>249</v>
      </c>
      <c r="J172" s="30">
        <f t="shared" si="16"/>
        <v>0</v>
      </c>
      <c r="K172" s="30">
        <f t="shared" si="16"/>
        <v>0</v>
      </c>
      <c r="L172" s="30">
        <f t="shared" si="16"/>
        <v>0</v>
      </c>
      <c r="M172" s="30">
        <f t="shared" si="16"/>
        <v>0</v>
      </c>
      <c r="N172" s="30">
        <f t="shared" si="16"/>
        <v>0</v>
      </c>
      <c r="O172" s="30">
        <f t="shared" si="16"/>
        <v>0</v>
      </c>
      <c r="P172" s="30">
        <f t="shared" si="16"/>
        <v>0</v>
      </c>
    </row>
    <row r="173" spans="1:16" ht="11.25">
      <c r="A173" s="21"/>
      <c r="B173" s="22" t="s">
        <v>224</v>
      </c>
      <c r="C173" s="43" t="s">
        <v>12</v>
      </c>
      <c r="D173" s="14">
        <f t="shared" si="13"/>
        <v>249</v>
      </c>
      <c r="E173" s="14"/>
      <c r="F173" s="14"/>
      <c r="G173" s="14"/>
      <c r="H173" s="14"/>
      <c r="I173" s="14">
        <v>249</v>
      </c>
      <c r="J173" s="14"/>
      <c r="K173" s="14"/>
      <c r="L173" s="14"/>
      <c r="M173" s="14"/>
      <c r="N173" s="14"/>
      <c r="O173" s="14"/>
      <c r="P173" s="14"/>
    </row>
    <row r="174" spans="1:16" s="54" customFormat="1" ht="10.5">
      <c r="A174" s="65">
        <v>4</v>
      </c>
      <c r="B174" s="65" t="s">
        <v>60</v>
      </c>
      <c r="C174" s="53"/>
      <c r="D174" s="30">
        <f t="shared" si="13"/>
        <v>6545</v>
      </c>
      <c r="E174" s="73">
        <f aca="true" t="shared" si="17" ref="E174:P174">SUM(E175:E177)</f>
        <v>0</v>
      </c>
      <c r="F174" s="73">
        <f t="shared" si="17"/>
        <v>0</v>
      </c>
      <c r="G174" s="73">
        <f t="shared" si="17"/>
        <v>0</v>
      </c>
      <c r="H174" s="73">
        <f t="shared" si="17"/>
        <v>0</v>
      </c>
      <c r="I174" s="73">
        <f t="shared" si="17"/>
        <v>0</v>
      </c>
      <c r="J174" s="73">
        <f t="shared" si="17"/>
        <v>0</v>
      </c>
      <c r="K174" s="73">
        <f t="shared" si="17"/>
        <v>2414</v>
      </c>
      <c r="L174" s="73">
        <f t="shared" si="17"/>
        <v>0</v>
      </c>
      <c r="M174" s="73">
        <f t="shared" si="17"/>
        <v>4131</v>
      </c>
      <c r="N174" s="73">
        <f t="shared" si="17"/>
        <v>0</v>
      </c>
      <c r="O174" s="73">
        <f t="shared" si="17"/>
        <v>0</v>
      </c>
      <c r="P174" s="73">
        <f t="shared" si="17"/>
        <v>0</v>
      </c>
    </row>
    <row r="175" spans="1:16" ht="22.5">
      <c r="A175" s="74"/>
      <c r="B175" s="66" t="s">
        <v>208</v>
      </c>
      <c r="C175" s="75" t="s">
        <v>14</v>
      </c>
      <c r="D175" s="76">
        <f t="shared" si="13"/>
        <v>2414</v>
      </c>
      <c r="E175" s="76"/>
      <c r="F175" s="76"/>
      <c r="G175" s="76"/>
      <c r="H175" s="76"/>
      <c r="I175" s="76"/>
      <c r="J175" s="76"/>
      <c r="K175" s="76">
        <v>2414</v>
      </c>
      <c r="L175" s="76"/>
      <c r="M175" s="76"/>
      <c r="N175" s="76"/>
      <c r="O175" s="76"/>
      <c r="P175" s="76"/>
    </row>
    <row r="176" spans="1:16" ht="22.5">
      <c r="A176" s="77"/>
      <c r="B176" s="78" t="s">
        <v>209</v>
      </c>
      <c r="C176" s="57" t="s">
        <v>16</v>
      </c>
      <c r="D176" s="51">
        <f>SUM(E176:P176)</f>
        <v>3102</v>
      </c>
      <c r="E176" s="51"/>
      <c r="F176" s="51"/>
      <c r="G176" s="51"/>
      <c r="H176" s="51"/>
      <c r="I176" s="51"/>
      <c r="J176" s="51"/>
      <c r="K176" s="51"/>
      <c r="L176" s="51"/>
      <c r="M176" s="51">
        <v>3102</v>
      </c>
      <c r="N176" s="51"/>
      <c r="O176" s="51"/>
      <c r="P176" s="51"/>
    </row>
    <row r="177" spans="1:16" ht="22.5">
      <c r="A177" s="77"/>
      <c r="B177" s="78" t="s">
        <v>210</v>
      </c>
      <c r="C177" s="57" t="s">
        <v>16</v>
      </c>
      <c r="D177" s="51">
        <f>SUM(E177:P177)</f>
        <v>1029</v>
      </c>
      <c r="E177" s="51"/>
      <c r="F177" s="51"/>
      <c r="G177" s="51"/>
      <c r="H177" s="51"/>
      <c r="I177" s="51"/>
      <c r="J177" s="51"/>
      <c r="K177" s="51"/>
      <c r="L177" s="51"/>
      <c r="M177" s="51">
        <v>1029</v>
      </c>
      <c r="N177" s="51"/>
      <c r="O177" s="51"/>
      <c r="P177" s="51"/>
    </row>
    <row r="178" spans="1:16" s="54" customFormat="1" ht="10.5">
      <c r="A178" s="79">
        <v>5</v>
      </c>
      <c r="B178" s="79" t="s">
        <v>26</v>
      </c>
      <c r="C178" s="53"/>
      <c r="D178" s="80">
        <f>SUM(E178:P178)</f>
        <v>35961</v>
      </c>
      <c r="E178" s="80">
        <f>SUM(E179:E186)</f>
        <v>0</v>
      </c>
      <c r="F178" s="80">
        <f aca="true" t="shared" si="18" ref="F178:P178">SUM(F179:F186)</f>
        <v>0</v>
      </c>
      <c r="G178" s="80">
        <f t="shared" si="18"/>
        <v>0</v>
      </c>
      <c r="H178" s="80">
        <f t="shared" si="18"/>
        <v>0</v>
      </c>
      <c r="I178" s="80">
        <f t="shared" si="18"/>
        <v>0</v>
      </c>
      <c r="J178" s="80">
        <f t="shared" si="18"/>
        <v>12328</v>
      </c>
      <c r="K178" s="80">
        <f t="shared" si="18"/>
        <v>16378</v>
      </c>
      <c r="L178" s="80">
        <f t="shared" si="18"/>
        <v>3901</v>
      </c>
      <c r="M178" s="80">
        <f t="shared" si="18"/>
        <v>3354</v>
      </c>
      <c r="N178" s="80">
        <f t="shared" si="18"/>
        <v>0</v>
      </c>
      <c r="O178" s="80">
        <f t="shared" si="18"/>
        <v>0</v>
      </c>
      <c r="P178" s="80">
        <f t="shared" si="18"/>
        <v>0</v>
      </c>
    </row>
    <row r="179" spans="1:16" s="54" customFormat="1" ht="33.75">
      <c r="A179" s="79"/>
      <c r="B179" s="70" t="s">
        <v>153</v>
      </c>
      <c r="C179" s="39" t="s">
        <v>14</v>
      </c>
      <c r="D179" s="14">
        <f>SUM(E179:P179)</f>
        <v>8687</v>
      </c>
      <c r="E179" s="71"/>
      <c r="F179" s="71"/>
      <c r="G179" s="71"/>
      <c r="H179" s="71"/>
      <c r="I179" s="71"/>
      <c r="J179" s="71"/>
      <c r="K179" s="71">
        <v>8687</v>
      </c>
      <c r="L179" s="71"/>
      <c r="M179" s="71"/>
      <c r="N179" s="71"/>
      <c r="O179" s="71"/>
      <c r="P179" s="71"/>
    </row>
    <row r="180" spans="1:16" s="54" customFormat="1" ht="33.75">
      <c r="A180" s="79"/>
      <c r="B180" s="66" t="s">
        <v>154</v>
      </c>
      <c r="C180" s="67" t="s">
        <v>13</v>
      </c>
      <c r="D180" s="14">
        <f>SUM(E180:P180)</f>
        <v>1160</v>
      </c>
      <c r="E180" s="71"/>
      <c r="F180" s="71"/>
      <c r="G180" s="71"/>
      <c r="H180" s="71"/>
      <c r="I180" s="71"/>
      <c r="J180" s="71">
        <v>1160</v>
      </c>
      <c r="K180" s="71"/>
      <c r="L180" s="71"/>
      <c r="M180" s="71"/>
      <c r="N180" s="71"/>
      <c r="O180" s="71"/>
      <c r="P180" s="71"/>
    </row>
    <row r="181" spans="1:16" s="54" customFormat="1" ht="11.25">
      <c r="A181" s="65"/>
      <c r="B181" s="70" t="s">
        <v>216</v>
      </c>
      <c r="C181" s="39" t="s">
        <v>14</v>
      </c>
      <c r="D181" s="14">
        <f t="shared" si="13"/>
        <v>1038</v>
      </c>
      <c r="E181" s="26"/>
      <c r="F181" s="26"/>
      <c r="G181" s="26"/>
      <c r="H181" s="26"/>
      <c r="I181" s="26"/>
      <c r="J181" s="26"/>
      <c r="K181" s="26">
        <v>1038</v>
      </c>
      <c r="L181" s="26"/>
      <c r="M181" s="26"/>
      <c r="N181" s="26"/>
      <c r="O181" s="26"/>
      <c r="P181" s="26"/>
    </row>
    <row r="182" spans="1:16" s="54" customFormat="1" ht="33.75">
      <c r="A182" s="65"/>
      <c r="B182" s="66" t="s">
        <v>155</v>
      </c>
      <c r="C182" s="67" t="s">
        <v>13</v>
      </c>
      <c r="D182" s="14">
        <f>SUM(E182:P182)</f>
        <v>11168</v>
      </c>
      <c r="E182" s="71"/>
      <c r="F182" s="71"/>
      <c r="G182" s="71"/>
      <c r="H182" s="71"/>
      <c r="I182" s="71"/>
      <c r="J182" s="71">
        <v>11168</v>
      </c>
      <c r="K182" s="71"/>
      <c r="L182" s="71"/>
      <c r="M182" s="71"/>
      <c r="N182" s="71"/>
      <c r="O182" s="71"/>
      <c r="P182" s="71"/>
    </row>
    <row r="183" spans="1:16" s="54" customFormat="1" ht="22.5">
      <c r="A183" s="65"/>
      <c r="B183" s="66" t="s">
        <v>157</v>
      </c>
      <c r="C183" s="67" t="s">
        <v>14</v>
      </c>
      <c r="D183" s="14">
        <f>SUM(E183:P183)</f>
        <v>6653</v>
      </c>
      <c r="E183" s="71"/>
      <c r="F183" s="71"/>
      <c r="G183" s="71"/>
      <c r="H183" s="71"/>
      <c r="I183" s="71"/>
      <c r="J183" s="71"/>
      <c r="K183" s="71">
        <v>6653</v>
      </c>
      <c r="L183" s="71"/>
      <c r="M183" s="71"/>
      <c r="N183" s="71"/>
      <c r="O183" s="71"/>
      <c r="P183" s="71"/>
    </row>
    <row r="184" spans="1:16" s="54" customFormat="1" ht="33.75">
      <c r="A184" s="65"/>
      <c r="B184" s="66" t="s">
        <v>158</v>
      </c>
      <c r="C184" s="67" t="s">
        <v>15</v>
      </c>
      <c r="D184" s="14">
        <f>SUM(E184:P184)</f>
        <v>3901</v>
      </c>
      <c r="E184" s="71"/>
      <c r="F184" s="71"/>
      <c r="G184" s="71"/>
      <c r="H184" s="71"/>
      <c r="I184" s="71"/>
      <c r="J184" s="71"/>
      <c r="K184" s="71"/>
      <c r="L184" s="71">
        <v>3901</v>
      </c>
      <c r="M184" s="71"/>
      <c r="N184" s="71"/>
      <c r="O184" s="71"/>
      <c r="P184" s="71"/>
    </row>
    <row r="185" spans="1:16" s="54" customFormat="1" ht="22.5">
      <c r="A185" s="65"/>
      <c r="B185" s="66" t="s">
        <v>159</v>
      </c>
      <c r="C185" s="67" t="s">
        <v>16</v>
      </c>
      <c r="D185" s="14">
        <f>SUM(E185:P185)</f>
        <v>1707</v>
      </c>
      <c r="E185" s="71"/>
      <c r="F185" s="71"/>
      <c r="G185" s="71"/>
      <c r="H185" s="71"/>
      <c r="I185" s="71"/>
      <c r="J185" s="71"/>
      <c r="K185" s="71"/>
      <c r="L185" s="71"/>
      <c r="M185" s="71">
        <v>1707</v>
      </c>
      <c r="N185" s="71"/>
      <c r="O185" s="71"/>
      <c r="P185" s="71"/>
    </row>
    <row r="186" spans="1:16" s="54" customFormat="1" ht="22.5">
      <c r="A186" s="65"/>
      <c r="B186" s="66" t="s">
        <v>160</v>
      </c>
      <c r="C186" s="67" t="s">
        <v>16</v>
      </c>
      <c r="D186" s="14">
        <f>SUM(E186:P186)</f>
        <v>1647</v>
      </c>
      <c r="E186" s="71"/>
      <c r="F186" s="71"/>
      <c r="G186" s="71"/>
      <c r="H186" s="71"/>
      <c r="I186" s="71"/>
      <c r="J186" s="71"/>
      <c r="K186" s="71"/>
      <c r="L186" s="71"/>
      <c r="M186" s="71">
        <v>1647</v>
      </c>
      <c r="N186" s="71"/>
      <c r="O186" s="71"/>
      <c r="P186" s="71"/>
    </row>
    <row r="187" spans="1:16" s="31" customFormat="1" ht="21">
      <c r="A187" s="28">
        <v>6</v>
      </c>
      <c r="B187" s="65" t="s">
        <v>211</v>
      </c>
      <c r="C187" s="29"/>
      <c r="D187" s="30">
        <f t="shared" si="13"/>
        <v>415</v>
      </c>
      <c r="E187" s="30">
        <f>E188</f>
        <v>0</v>
      </c>
      <c r="F187" s="30">
        <f aca="true" t="shared" si="19" ref="F187:P187">F188</f>
        <v>0</v>
      </c>
      <c r="G187" s="30">
        <f t="shared" si="19"/>
        <v>415</v>
      </c>
      <c r="H187" s="30">
        <f t="shared" si="19"/>
        <v>0</v>
      </c>
      <c r="I187" s="30">
        <f t="shared" si="19"/>
        <v>0</v>
      </c>
      <c r="J187" s="30">
        <f t="shared" si="19"/>
        <v>0</v>
      </c>
      <c r="K187" s="30">
        <f t="shared" si="19"/>
        <v>0</v>
      </c>
      <c r="L187" s="30">
        <f t="shared" si="19"/>
        <v>0</v>
      </c>
      <c r="M187" s="30">
        <f t="shared" si="19"/>
        <v>0</v>
      </c>
      <c r="N187" s="30">
        <f t="shared" si="19"/>
        <v>0</v>
      </c>
      <c r="O187" s="30">
        <f t="shared" si="19"/>
        <v>0</v>
      </c>
      <c r="P187" s="30">
        <f t="shared" si="19"/>
        <v>0</v>
      </c>
    </row>
    <row r="188" spans="1:16" s="31" customFormat="1" ht="11.25">
      <c r="A188" s="28"/>
      <c r="B188" s="22" t="s">
        <v>115</v>
      </c>
      <c r="C188" s="43" t="s">
        <v>11</v>
      </c>
      <c r="D188" s="14">
        <f t="shared" si="13"/>
        <v>415</v>
      </c>
      <c r="E188" s="14"/>
      <c r="F188" s="14"/>
      <c r="G188" s="14">
        <v>415</v>
      </c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s="31" customFormat="1" ht="10.5">
      <c r="A189" s="28">
        <v>7</v>
      </c>
      <c r="B189" s="44" t="s">
        <v>58</v>
      </c>
      <c r="C189" s="29"/>
      <c r="D189" s="30">
        <f t="shared" si="13"/>
        <v>19825</v>
      </c>
      <c r="E189" s="30">
        <f aca="true" t="shared" si="20" ref="E189:P189">SUM(E190:E209)</f>
        <v>0</v>
      </c>
      <c r="F189" s="30">
        <f t="shared" si="20"/>
        <v>0</v>
      </c>
      <c r="G189" s="30">
        <f t="shared" si="20"/>
        <v>740</v>
      </c>
      <c r="H189" s="30">
        <f t="shared" si="20"/>
        <v>2109</v>
      </c>
      <c r="I189" s="30">
        <f t="shared" si="20"/>
        <v>3670</v>
      </c>
      <c r="J189" s="30">
        <f t="shared" si="20"/>
        <v>4882</v>
      </c>
      <c r="K189" s="30">
        <f t="shared" si="20"/>
        <v>3585</v>
      </c>
      <c r="L189" s="30">
        <f t="shared" si="20"/>
        <v>3686</v>
      </c>
      <c r="M189" s="30">
        <f t="shared" si="20"/>
        <v>1153</v>
      </c>
      <c r="N189" s="30">
        <f t="shared" si="20"/>
        <v>0</v>
      </c>
      <c r="O189" s="30">
        <f t="shared" si="20"/>
        <v>0</v>
      </c>
      <c r="P189" s="30">
        <f t="shared" si="20"/>
        <v>0</v>
      </c>
    </row>
    <row r="190" spans="1:16" s="31" customFormat="1" ht="11.25">
      <c r="A190" s="68"/>
      <c r="B190" s="72" t="s">
        <v>180</v>
      </c>
      <c r="C190" s="67" t="s">
        <v>14</v>
      </c>
      <c r="D190" s="66">
        <f t="shared" si="13"/>
        <v>154</v>
      </c>
      <c r="E190" s="81"/>
      <c r="F190" s="81"/>
      <c r="G190" s="81"/>
      <c r="H190" s="81"/>
      <c r="I190" s="81"/>
      <c r="J190" s="81"/>
      <c r="K190" s="81">
        <v>154</v>
      </c>
      <c r="L190" s="81"/>
      <c r="M190" s="82"/>
      <c r="N190" s="82"/>
      <c r="O190" s="82"/>
      <c r="P190" s="82"/>
    </row>
    <row r="191" spans="1:16" s="31" customFormat="1" ht="22.5">
      <c r="A191" s="68"/>
      <c r="B191" s="66" t="s">
        <v>166</v>
      </c>
      <c r="C191" s="67" t="s">
        <v>13</v>
      </c>
      <c r="D191" s="14">
        <f>SUM(E191:P191)</f>
        <v>4148</v>
      </c>
      <c r="E191" s="71"/>
      <c r="F191" s="71"/>
      <c r="G191" s="71"/>
      <c r="H191" s="71"/>
      <c r="I191" s="71"/>
      <c r="J191" s="71">
        <v>4148</v>
      </c>
      <c r="K191" s="71"/>
      <c r="L191" s="71"/>
      <c r="M191" s="71"/>
      <c r="N191" s="71"/>
      <c r="O191" s="71"/>
      <c r="P191" s="71"/>
    </row>
    <row r="192" spans="1:16" s="31" customFormat="1" ht="22.5">
      <c r="A192" s="24"/>
      <c r="B192" s="70" t="s">
        <v>181</v>
      </c>
      <c r="C192" s="39" t="s">
        <v>12</v>
      </c>
      <c r="D192" s="70">
        <f>SUM(E192:P192)</f>
        <v>1701</v>
      </c>
      <c r="E192" s="71"/>
      <c r="F192" s="71"/>
      <c r="G192" s="71"/>
      <c r="H192" s="71"/>
      <c r="I192" s="71">
        <v>1701</v>
      </c>
      <c r="J192" s="71"/>
      <c r="K192" s="71"/>
      <c r="L192" s="71"/>
      <c r="M192" s="26"/>
      <c r="N192" s="26"/>
      <c r="O192" s="26"/>
      <c r="P192" s="26"/>
    </row>
    <row r="193" spans="1:16" s="31" customFormat="1" ht="22.5">
      <c r="A193" s="65"/>
      <c r="B193" s="70" t="s">
        <v>182</v>
      </c>
      <c r="C193" s="39" t="s">
        <v>12</v>
      </c>
      <c r="D193" s="14">
        <f t="shared" si="13"/>
        <v>1077</v>
      </c>
      <c r="E193" s="14"/>
      <c r="F193" s="14"/>
      <c r="G193" s="14"/>
      <c r="H193" s="14"/>
      <c r="I193" s="14">
        <v>1077</v>
      </c>
      <c r="J193" s="14"/>
      <c r="K193" s="14"/>
      <c r="L193" s="14"/>
      <c r="M193" s="14"/>
      <c r="N193" s="14"/>
      <c r="O193" s="14"/>
      <c r="P193" s="14"/>
    </row>
    <row r="194" spans="1:16" s="31" customFormat="1" ht="33.75">
      <c r="A194" s="79"/>
      <c r="B194" s="83" t="s">
        <v>184</v>
      </c>
      <c r="C194" s="84" t="s">
        <v>15</v>
      </c>
      <c r="D194" s="15">
        <f>SUM(E194:P194)</f>
        <v>812</v>
      </c>
      <c r="E194" s="85"/>
      <c r="F194" s="85"/>
      <c r="G194" s="85"/>
      <c r="H194" s="85"/>
      <c r="I194" s="85"/>
      <c r="J194" s="85"/>
      <c r="K194" s="85"/>
      <c r="L194" s="85">
        <v>812</v>
      </c>
      <c r="M194" s="15"/>
      <c r="N194" s="15"/>
      <c r="O194" s="15"/>
      <c r="P194" s="15"/>
    </row>
    <row r="195" spans="1:16" s="31" customFormat="1" ht="11.25">
      <c r="A195" s="65"/>
      <c r="B195" s="70" t="s">
        <v>185</v>
      </c>
      <c r="C195" s="39" t="s">
        <v>8</v>
      </c>
      <c r="D195" s="14">
        <f t="shared" si="13"/>
        <v>992</v>
      </c>
      <c r="E195" s="14"/>
      <c r="F195" s="14"/>
      <c r="G195" s="14"/>
      <c r="H195" s="14">
        <v>992</v>
      </c>
      <c r="I195" s="14"/>
      <c r="J195" s="14"/>
      <c r="K195" s="14"/>
      <c r="L195" s="14"/>
      <c r="M195" s="14"/>
      <c r="N195" s="14"/>
      <c r="O195" s="14"/>
      <c r="P195" s="14"/>
    </row>
    <row r="196" spans="1:16" s="31" customFormat="1" ht="11.25">
      <c r="A196" s="65"/>
      <c r="B196" s="70" t="s">
        <v>186</v>
      </c>
      <c r="C196" s="39" t="s">
        <v>8</v>
      </c>
      <c r="D196" s="14">
        <f t="shared" si="13"/>
        <v>665</v>
      </c>
      <c r="E196" s="14"/>
      <c r="F196" s="14"/>
      <c r="G196" s="14"/>
      <c r="H196" s="14">
        <v>665</v>
      </c>
      <c r="I196" s="14"/>
      <c r="J196" s="14"/>
      <c r="K196" s="14"/>
      <c r="L196" s="14"/>
      <c r="M196" s="14"/>
      <c r="N196" s="14"/>
      <c r="O196" s="14"/>
      <c r="P196" s="14"/>
    </row>
    <row r="197" spans="1:16" s="31" customFormat="1" ht="22.5">
      <c r="A197" s="65"/>
      <c r="B197" s="70" t="s">
        <v>187</v>
      </c>
      <c r="C197" s="39" t="s">
        <v>13</v>
      </c>
      <c r="D197" s="14">
        <f t="shared" si="13"/>
        <v>400</v>
      </c>
      <c r="E197" s="14"/>
      <c r="F197" s="14"/>
      <c r="G197" s="14"/>
      <c r="H197" s="14"/>
      <c r="I197" s="14"/>
      <c r="J197" s="14">
        <v>400</v>
      </c>
      <c r="K197" s="14"/>
      <c r="L197" s="14"/>
      <c r="M197" s="14"/>
      <c r="N197" s="14"/>
      <c r="O197" s="14"/>
      <c r="P197" s="14"/>
    </row>
    <row r="198" spans="1:16" s="31" customFormat="1" ht="11.25">
      <c r="A198" s="65"/>
      <c r="B198" s="70" t="s">
        <v>189</v>
      </c>
      <c r="C198" s="39" t="s">
        <v>12</v>
      </c>
      <c r="D198" s="14">
        <f t="shared" si="13"/>
        <v>361</v>
      </c>
      <c r="E198" s="14"/>
      <c r="F198" s="14"/>
      <c r="G198" s="14"/>
      <c r="H198" s="14"/>
      <c r="I198" s="14">
        <v>361</v>
      </c>
      <c r="J198" s="14"/>
      <c r="K198" s="14"/>
      <c r="L198" s="14"/>
      <c r="M198" s="14"/>
      <c r="N198" s="14"/>
      <c r="O198" s="14"/>
      <c r="P198" s="14"/>
    </row>
    <row r="199" spans="1:16" s="31" customFormat="1" ht="22.5">
      <c r="A199" s="65"/>
      <c r="B199" s="70" t="s">
        <v>191</v>
      </c>
      <c r="C199" s="39" t="s">
        <v>16</v>
      </c>
      <c r="D199" s="14">
        <f t="shared" si="13"/>
        <v>236</v>
      </c>
      <c r="E199" s="14"/>
      <c r="F199" s="14"/>
      <c r="G199" s="14"/>
      <c r="H199" s="14"/>
      <c r="I199" s="14"/>
      <c r="J199" s="14"/>
      <c r="K199" s="14"/>
      <c r="L199" s="14"/>
      <c r="M199" s="14">
        <v>236</v>
      </c>
      <c r="N199" s="14"/>
      <c r="O199" s="14"/>
      <c r="P199" s="14"/>
    </row>
    <row r="200" spans="1:16" s="31" customFormat="1" ht="11.25">
      <c r="A200" s="65"/>
      <c r="B200" s="70" t="s">
        <v>194</v>
      </c>
      <c r="C200" s="39" t="s">
        <v>8</v>
      </c>
      <c r="D200" s="14">
        <f t="shared" si="13"/>
        <v>452</v>
      </c>
      <c r="E200" s="14"/>
      <c r="F200" s="14"/>
      <c r="G200" s="14"/>
      <c r="H200" s="14">
        <v>452</v>
      </c>
      <c r="I200" s="14"/>
      <c r="J200" s="14"/>
      <c r="K200" s="14"/>
      <c r="L200" s="14"/>
      <c r="M200" s="14"/>
      <c r="N200" s="14"/>
      <c r="O200" s="14"/>
      <c r="P200" s="14"/>
    </row>
    <row r="201" spans="1:16" s="31" customFormat="1" ht="11.25">
      <c r="A201" s="65"/>
      <c r="B201" s="70" t="s">
        <v>195</v>
      </c>
      <c r="C201" s="39" t="s">
        <v>12</v>
      </c>
      <c r="D201" s="14">
        <f t="shared" si="13"/>
        <v>333</v>
      </c>
      <c r="E201" s="14"/>
      <c r="F201" s="14"/>
      <c r="G201" s="14"/>
      <c r="H201" s="14"/>
      <c r="I201" s="14">
        <v>333</v>
      </c>
      <c r="J201" s="14"/>
      <c r="K201" s="14"/>
      <c r="L201" s="14"/>
      <c r="M201" s="14"/>
      <c r="N201" s="14"/>
      <c r="O201" s="14"/>
      <c r="P201" s="14"/>
    </row>
    <row r="202" spans="1:16" s="31" customFormat="1" ht="22.5">
      <c r="A202" s="65"/>
      <c r="B202" s="70" t="s">
        <v>196</v>
      </c>
      <c r="C202" s="39" t="s">
        <v>16</v>
      </c>
      <c r="D202" s="14">
        <f t="shared" si="13"/>
        <v>917</v>
      </c>
      <c r="E202" s="14"/>
      <c r="F202" s="14"/>
      <c r="G202" s="14"/>
      <c r="H202" s="14"/>
      <c r="I202" s="14"/>
      <c r="J202" s="14"/>
      <c r="K202" s="14"/>
      <c r="L202" s="14"/>
      <c r="M202" s="14">
        <v>917</v>
      </c>
      <c r="N202" s="14"/>
      <c r="O202" s="14"/>
      <c r="P202" s="14"/>
    </row>
    <row r="203" spans="1:16" s="31" customFormat="1" ht="22.5">
      <c r="A203" s="65"/>
      <c r="B203" s="70" t="s">
        <v>197</v>
      </c>
      <c r="C203" s="39" t="s">
        <v>12</v>
      </c>
      <c r="D203" s="14">
        <f t="shared" si="13"/>
        <v>198</v>
      </c>
      <c r="E203" s="14"/>
      <c r="F203" s="14"/>
      <c r="G203" s="14"/>
      <c r="H203" s="14"/>
      <c r="I203" s="14">
        <v>198</v>
      </c>
      <c r="J203" s="14"/>
      <c r="K203" s="14"/>
      <c r="L203" s="14"/>
      <c r="M203" s="14"/>
      <c r="N203" s="14"/>
      <c r="O203" s="14"/>
      <c r="P203" s="14"/>
    </row>
    <row r="204" spans="1:16" s="31" customFormat="1" ht="22.5">
      <c r="A204" s="65"/>
      <c r="B204" s="70" t="s">
        <v>199</v>
      </c>
      <c r="C204" s="39" t="s">
        <v>11</v>
      </c>
      <c r="D204" s="14">
        <f t="shared" si="13"/>
        <v>740</v>
      </c>
      <c r="E204" s="14"/>
      <c r="F204" s="14"/>
      <c r="G204" s="14">
        <v>740</v>
      </c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s="31" customFormat="1" ht="11.25">
      <c r="A205" s="65"/>
      <c r="B205" s="70" t="s">
        <v>200</v>
      </c>
      <c r="C205" s="39" t="s">
        <v>13</v>
      </c>
      <c r="D205" s="14">
        <f t="shared" si="13"/>
        <v>334</v>
      </c>
      <c r="E205" s="14"/>
      <c r="F205" s="14"/>
      <c r="G205" s="14"/>
      <c r="H205" s="14"/>
      <c r="I205" s="14"/>
      <c r="J205" s="14">
        <v>334</v>
      </c>
      <c r="K205" s="14"/>
      <c r="L205" s="14"/>
      <c r="M205" s="14"/>
      <c r="N205" s="14"/>
      <c r="O205" s="14"/>
      <c r="P205" s="14"/>
    </row>
    <row r="206" spans="1:16" s="31" customFormat="1" ht="22.5">
      <c r="A206" s="65"/>
      <c r="B206" s="70" t="s">
        <v>201</v>
      </c>
      <c r="C206" s="39" t="s">
        <v>14</v>
      </c>
      <c r="D206" s="14">
        <f t="shared" si="13"/>
        <v>3431</v>
      </c>
      <c r="E206" s="14"/>
      <c r="F206" s="14"/>
      <c r="G206" s="14"/>
      <c r="H206" s="14"/>
      <c r="I206" s="14"/>
      <c r="J206" s="14"/>
      <c r="K206" s="14">
        <v>3431</v>
      </c>
      <c r="L206" s="14"/>
      <c r="M206" s="14"/>
      <c r="N206" s="14"/>
      <c r="O206" s="14"/>
      <c r="P206" s="14"/>
    </row>
    <row r="207" spans="1:16" s="31" customFormat="1" ht="11.25">
      <c r="A207" s="65"/>
      <c r="B207" s="70" t="s">
        <v>202</v>
      </c>
      <c r="C207" s="39" t="s">
        <v>15</v>
      </c>
      <c r="D207" s="14">
        <f t="shared" si="13"/>
        <v>873</v>
      </c>
      <c r="E207" s="14"/>
      <c r="F207" s="14"/>
      <c r="G207" s="14"/>
      <c r="H207" s="14"/>
      <c r="I207" s="14"/>
      <c r="J207" s="14"/>
      <c r="K207" s="14"/>
      <c r="L207" s="14">
        <v>873</v>
      </c>
      <c r="M207" s="14"/>
      <c r="N207" s="14"/>
      <c r="O207" s="14"/>
      <c r="P207" s="14"/>
    </row>
    <row r="208" spans="1:17" s="31" customFormat="1" ht="11.25">
      <c r="A208" s="65"/>
      <c r="B208" s="70" t="s">
        <v>309</v>
      </c>
      <c r="C208" s="39" t="s">
        <v>15</v>
      </c>
      <c r="D208" s="14">
        <f t="shared" si="13"/>
        <v>1428</v>
      </c>
      <c r="E208" s="14"/>
      <c r="F208" s="14"/>
      <c r="G208" s="14"/>
      <c r="H208" s="14"/>
      <c r="I208" s="14"/>
      <c r="J208" s="14"/>
      <c r="K208" s="14"/>
      <c r="L208" s="14">
        <v>1428</v>
      </c>
      <c r="M208" s="14"/>
      <c r="N208" s="14"/>
      <c r="O208" s="14"/>
      <c r="P208" s="14"/>
      <c r="Q208" s="1"/>
    </row>
    <row r="209" spans="1:16" s="31" customFormat="1" ht="22.5">
      <c r="A209" s="65"/>
      <c r="B209" s="70" t="s">
        <v>203</v>
      </c>
      <c r="C209" s="39" t="s">
        <v>15</v>
      </c>
      <c r="D209" s="14">
        <f t="shared" si="13"/>
        <v>573</v>
      </c>
      <c r="E209" s="14"/>
      <c r="F209" s="14"/>
      <c r="G209" s="14"/>
      <c r="H209" s="14"/>
      <c r="I209" s="14"/>
      <c r="J209" s="14"/>
      <c r="K209" s="14"/>
      <c r="L209" s="14">
        <v>573</v>
      </c>
      <c r="M209" s="14"/>
      <c r="N209" s="14"/>
      <c r="O209" s="14"/>
      <c r="P209" s="14"/>
    </row>
    <row r="210" spans="1:16" s="54" customFormat="1" ht="10.5">
      <c r="A210" s="65">
        <v>8</v>
      </c>
      <c r="B210" s="65" t="s">
        <v>64</v>
      </c>
      <c r="C210" s="53"/>
      <c r="D210" s="73">
        <f t="shared" si="13"/>
        <v>11637</v>
      </c>
      <c r="E210" s="73">
        <f aca="true" t="shared" si="21" ref="E210:P210">SUM(E211:E218)</f>
        <v>2923</v>
      </c>
      <c r="F210" s="73">
        <f t="shared" si="21"/>
        <v>63</v>
      </c>
      <c r="G210" s="73">
        <f t="shared" si="21"/>
        <v>451</v>
      </c>
      <c r="H210" s="73">
        <f t="shared" si="21"/>
        <v>0</v>
      </c>
      <c r="I210" s="73">
        <f t="shared" si="21"/>
        <v>6270</v>
      </c>
      <c r="J210" s="73">
        <f t="shared" si="21"/>
        <v>0</v>
      </c>
      <c r="K210" s="73">
        <f t="shared" si="21"/>
        <v>461</v>
      </c>
      <c r="L210" s="73">
        <f t="shared" si="21"/>
        <v>235</v>
      </c>
      <c r="M210" s="73">
        <f t="shared" si="21"/>
        <v>1234</v>
      </c>
      <c r="N210" s="73">
        <f t="shared" si="21"/>
        <v>0</v>
      </c>
      <c r="O210" s="73">
        <f t="shared" si="21"/>
        <v>0</v>
      </c>
      <c r="P210" s="73">
        <f t="shared" si="21"/>
        <v>0</v>
      </c>
    </row>
    <row r="211" spans="1:16" ht="11.25">
      <c r="A211" s="21"/>
      <c r="B211" s="22" t="s">
        <v>178</v>
      </c>
      <c r="C211" s="43" t="s">
        <v>14</v>
      </c>
      <c r="D211" s="14">
        <f t="shared" si="13"/>
        <v>461</v>
      </c>
      <c r="E211" s="14"/>
      <c r="F211" s="14"/>
      <c r="G211" s="14"/>
      <c r="H211" s="14"/>
      <c r="I211" s="14"/>
      <c r="J211" s="14"/>
      <c r="K211" s="14">
        <v>461</v>
      </c>
      <c r="L211" s="14"/>
      <c r="M211" s="14"/>
      <c r="N211" s="14"/>
      <c r="O211" s="14"/>
      <c r="P211" s="14"/>
    </row>
    <row r="212" spans="1:16" ht="11.25">
      <c r="A212" s="21"/>
      <c r="B212" s="22" t="s">
        <v>179</v>
      </c>
      <c r="C212" s="43" t="s">
        <v>15</v>
      </c>
      <c r="D212" s="14">
        <f t="shared" si="13"/>
        <v>235</v>
      </c>
      <c r="E212" s="14"/>
      <c r="F212" s="14"/>
      <c r="G212" s="14"/>
      <c r="H212" s="14"/>
      <c r="I212" s="14"/>
      <c r="J212" s="14"/>
      <c r="K212" s="14"/>
      <c r="L212" s="14">
        <v>235</v>
      </c>
      <c r="M212" s="14"/>
      <c r="N212" s="14"/>
      <c r="O212" s="14"/>
      <c r="P212" s="14"/>
    </row>
    <row r="213" spans="1:16" ht="11.25">
      <c r="A213" s="21"/>
      <c r="B213" s="22" t="s">
        <v>183</v>
      </c>
      <c r="C213" s="43" t="s">
        <v>16</v>
      </c>
      <c r="D213" s="14">
        <f t="shared" si="13"/>
        <v>689</v>
      </c>
      <c r="E213" s="14"/>
      <c r="F213" s="14"/>
      <c r="G213" s="14"/>
      <c r="H213" s="14"/>
      <c r="I213" s="14"/>
      <c r="J213" s="14"/>
      <c r="K213" s="14"/>
      <c r="L213" s="14"/>
      <c r="M213" s="14">
        <v>689</v>
      </c>
      <c r="N213" s="14"/>
      <c r="O213" s="14"/>
      <c r="P213" s="14"/>
    </row>
    <row r="214" spans="1:16" ht="11.25">
      <c r="A214" s="21"/>
      <c r="B214" s="22" t="s">
        <v>188</v>
      </c>
      <c r="C214" s="43" t="s">
        <v>11</v>
      </c>
      <c r="D214" s="14">
        <f t="shared" si="13"/>
        <v>451</v>
      </c>
      <c r="E214" s="14"/>
      <c r="F214" s="14"/>
      <c r="G214" s="14">
        <v>451</v>
      </c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22.5">
      <c r="A215" s="21"/>
      <c r="B215" s="70" t="s">
        <v>190</v>
      </c>
      <c r="C215" s="43" t="s">
        <v>16</v>
      </c>
      <c r="D215" s="14">
        <f t="shared" si="13"/>
        <v>545</v>
      </c>
      <c r="E215" s="14"/>
      <c r="F215" s="14"/>
      <c r="G215" s="14"/>
      <c r="H215" s="14"/>
      <c r="I215" s="14"/>
      <c r="J215" s="14"/>
      <c r="K215" s="14"/>
      <c r="L215" s="14"/>
      <c r="M215" s="14">
        <v>545</v>
      </c>
      <c r="N215" s="14"/>
      <c r="O215" s="14"/>
      <c r="P215" s="14"/>
    </row>
    <row r="216" spans="1:16" ht="11.25">
      <c r="A216" s="21"/>
      <c r="B216" s="70" t="s">
        <v>300</v>
      </c>
      <c r="C216" s="43" t="s">
        <v>9</v>
      </c>
      <c r="D216" s="14">
        <f t="shared" si="13"/>
        <v>2923</v>
      </c>
      <c r="E216" s="14">
        <v>2923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1.25">
      <c r="A217" s="21"/>
      <c r="B217" s="70" t="s">
        <v>308</v>
      </c>
      <c r="C217" s="43" t="s">
        <v>12</v>
      </c>
      <c r="D217" s="14">
        <f t="shared" si="13"/>
        <v>6270</v>
      </c>
      <c r="E217" s="14"/>
      <c r="F217" s="14"/>
      <c r="G217" s="14"/>
      <c r="H217" s="14"/>
      <c r="I217" s="14">
        <v>6270</v>
      </c>
      <c r="J217" s="14"/>
      <c r="K217" s="14"/>
      <c r="L217" s="14"/>
      <c r="M217" s="14"/>
      <c r="N217" s="14"/>
      <c r="O217" s="14"/>
      <c r="P217" s="14"/>
    </row>
    <row r="218" spans="1:16" ht="11.25">
      <c r="A218" s="21"/>
      <c r="B218" s="70" t="s">
        <v>198</v>
      </c>
      <c r="C218" s="43" t="s">
        <v>10</v>
      </c>
      <c r="D218" s="14">
        <f t="shared" si="13"/>
        <v>63</v>
      </c>
      <c r="E218" s="14"/>
      <c r="F218" s="14">
        <v>63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s="31" customFormat="1" ht="10.5">
      <c r="A219" s="28">
        <v>9</v>
      </c>
      <c r="B219" s="44" t="s">
        <v>175</v>
      </c>
      <c r="C219" s="29"/>
      <c r="D219" s="30">
        <f t="shared" si="13"/>
        <v>14591</v>
      </c>
      <c r="E219" s="30">
        <f>SUM(E220:E226)</f>
        <v>0</v>
      </c>
      <c r="F219" s="30">
        <f aca="true" t="shared" si="22" ref="F219:P219">SUM(F220:F226)</f>
        <v>0</v>
      </c>
      <c r="G219" s="30">
        <f t="shared" si="22"/>
        <v>0</v>
      </c>
      <c r="H219" s="30">
        <f t="shared" si="22"/>
        <v>3575</v>
      </c>
      <c r="I219" s="30">
        <f t="shared" si="22"/>
        <v>1688</v>
      </c>
      <c r="J219" s="30">
        <f t="shared" si="22"/>
        <v>0</v>
      </c>
      <c r="K219" s="30">
        <f t="shared" si="22"/>
        <v>1645</v>
      </c>
      <c r="L219" s="30">
        <f t="shared" si="22"/>
        <v>4639</v>
      </c>
      <c r="M219" s="30">
        <f t="shared" si="22"/>
        <v>0</v>
      </c>
      <c r="N219" s="30">
        <f t="shared" si="22"/>
        <v>3044</v>
      </c>
      <c r="O219" s="30">
        <f t="shared" si="22"/>
        <v>0</v>
      </c>
      <c r="P219" s="30">
        <f t="shared" si="22"/>
        <v>0</v>
      </c>
    </row>
    <row r="220" spans="1:16" s="31" customFormat="1" ht="11.25">
      <c r="A220" s="28"/>
      <c r="B220" s="22" t="s">
        <v>176</v>
      </c>
      <c r="C220" s="43" t="s">
        <v>8</v>
      </c>
      <c r="D220" s="14">
        <f t="shared" si="13"/>
        <v>1879</v>
      </c>
      <c r="E220" s="14"/>
      <c r="F220" s="14"/>
      <c r="G220" s="14"/>
      <c r="H220" s="14">
        <v>1879</v>
      </c>
      <c r="I220" s="14"/>
      <c r="J220" s="14"/>
      <c r="K220" s="14"/>
      <c r="L220" s="14"/>
      <c r="M220" s="14"/>
      <c r="N220" s="14"/>
      <c r="O220" s="14"/>
      <c r="P220" s="14"/>
    </row>
    <row r="221" spans="1:16" s="31" customFormat="1" ht="11.25">
      <c r="A221" s="28"/>
      <c r="B221" s="22" t="s">
        <v>177</v>
      </c>
      <c r="C221" s="43" t="s">
        <v>8</v>
      </c>
      <c r="D221" s="14">
        <f t="shared" si="13"/>
        <v>1696</v>
      </c>
      <c r="E221" s="14"/>
      <c r="F221" s="14"/>
      <c r="G221" s="14"/>
      <c r="H221" s="14">
        <v>1696</v>
      </c>
      <c r="I221" s="14"/>
      <c r="J221" s="14"/>
      <c r="K221" s="14"/>
      <c r="L221" s="14"/>
      <c r="M221" s="14"/>
      <c r="N221" s="14"/>
      <c r="O221" s="14"/>
      <c r="P221" s="14"/>
    </row>
    <row r="222" spans="1:16" s="31" customFormat="1" ht="11.25">
      <c r="A222" s="21"/>
      <c r="B222" s="70" t="s">
        <v>204</v>
      </c>
      <c r="C222" s="39" t="s">
        <v>12</v>
      </c>
      <c r="D222" s="14">
        <f>SUM(E222:P222)</f>
        <v>1688</v>
      </c>
      <c r="E222" s="14"/>
      <c r="F222" s="14"/>
      <c r="G222" s="14"/>
      <c r="H222" s="14"/>
      <c r="I222" s="14">
        <v>1688</v>
      </c>
      <c r="J222" s="14"/>
      <c r="K222" s="14"/>
      <c r="L222" s="14"/>
      <c r="M222" s="14"/>
      <c r="N222" s="14"/>
      <c r="O222" s="14"/>
      <c r="P222" s="14"/>
    </row>
    <row r="223" spans="1:16" s="31" customFormat="1" ht="11.25">
      <c r="A223" s="28"/>
      <c r="B223" s="70" t="s">
        <v>205</v>
      </c>
      <c r="C223" s="39" t="s">
        <v>17</v>
      </c>
      <c r="D223" s="14">
        <f>SUM(E223:P223)</f>
        <v>3044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>
        <v>3044</v>
      </c>
      <c r="O223" s="14"/>
      <c r="P223" s="14"/>
    </row>
    <row r="224" spans="1:16" s="31" customFormat="1" ht="11.25">
      <c r="A224" s="21"/>
      <c r="B224" s="70" t="s">
        <v>206</v>
      </c>
      <c r="C224" s="39" t="s">
        <v>15</v>
      </c>
      <c r="D224" s="14">
        <f>SUM(E224:P224)</f>
        <v>2834</v>
      </c>
      <c r="E224" s="14"/>
      <c r="F224" s="14"/>
      <c r="G224" s="14"/>
      <c r="H224" s="14"/>
      <c r="I224" s="14"/>
      <c r="J224" s="14"/>
      <c r="K224" s="14"/>
      <c r="L224" s="14">
        <v>2834</v>
      </c>
      <c r="M224" s="14"/>
      <c r="N224" s="14"/>
      <c r="O224" s="14"/>
      <c r="P224" s="14"/>
    </row>
    <row r="225" spans="1:17" s="31" customFormat="1" ht="11.25">
      <c r="A225" s="21"/>
      <c r="B225" s="70" t="s">
        <v>310</v>
      </c>
      <c r="C225" s="39" t="s">
        <v>14</v>
      </c>
      <c r="D225" s="14">
        <f>SUM(E225:P225)</f>
        <v>1645</v>
      </c>
      <c r="E225" s="14"/>
      <c r="F225" s="14"/>
      <c r="G225" s="14"/>
      <c r="H225" s="14"/>
      <c r="I225" s="14"/>
      <c r="J225" s="14"/>
      <c r="K225" s="14">
        <v>1645</v>
      </c>
      <c r="L225" s="14"/>
      <c r="M225" s="14"/>
      <c r="N225" s="14"/>
      <c r="O225" s="14"/>
      <c r="P225" s="14"/>
      <c r="Q225" s="1"/>
    </row>
    <row r="226" spans="1:16" s="31" customFormat="1" ht="11.25">
      <c r="A226" s="28"/>
      <c r="B226" s="22" t="s">
        <v>207</v>
      </c>
      <c r="C226" s="39" t="s">
        <v>15</v>
      </c>
      <c r="D226" s="14">
        <f t="shared" si="13"/>
        <v>1805</v>
      </c>
      <c r="E226" s="14"/>
      <c r="F226" s="14"/>
      <c r="G226" s="14"/>
      <c r="H226" s="14"/>
      <c r="I226" s="14"/>
      <c r="J226" s="14"/>
      <c r="K226" s="14"/>
      <c r="L226" s="14">
        <v>1805</v>
      </c>
      <c r="M226" s="14"/>
      <c r="N226" s="14"/>
      <c r="O226" s="14"/>
      <c r="P226" s="14"/>
    </row>
    <row r="227" spans="1:16" s="31" customFormat="1" ht="10.5">
      <c r="A227" s="28">
        <v>10</v>
      </c>
      <c r="B227" s="44" t="s">
        <v>63</v>
      </c>
      <c r="C227" s="29"/>
      <c r="D227" s="30">
        <f aca="true" t="shared" si="23" ref="D227:D248">SUM(E227:P227)</f>
        <v>6132</v>
      </c>
      <c r="E227" s="30">
        <f aca="true" t="shared" si="24" ref="E227:P227">SUM(E228:E229)</f>
        <v>0</v>
      </c>
      <c r="F227" s="30">
        <f t="shared" si="24"/>
        <v>0</v>
      </c>
      <c r="G227" s="30">
        <f t="shared" si="24"/>
        <v>0</v>
      </c>
      <c r="H227" s="30">
        <f t="shared" si="24"/>
        <v>0</v>
      </c>
      <c r="I227" s="30">
        <f t="shared" si="24"/>
        <v>656</v>
      </c>
      <c r="J227" s="30">
        <f t="shared" si="24"/>
        <v>0</v>
      </c>
      <c r="K227" s="30">
        <f t="shared" si="24"/>
        <v>0</v>
      </c>
      <c r="L227" s="30">
        <f t="shared" si="24"/>
        <v>0</v>
      </c>
      <c r="M227" s="30">
        <f t="shared" si="24"/>
        <v>0</v>
      </c>
      <c r="N227" s="30">
        <f t="shared" si="24"/>
        <v>5476</v>
      </c>
      <c r="O227" s="30">
        <f t="shared" si="24"/>
        <v>0</v>
      </c>
      <c r="P227" s="30">
        <f t="shared" si="24"/>
        <v>0</v>
      </c>
    </row>
    <row r="228" spans="1:16" s="31" customFormat="1" ht="11.25">
      <c r="A228" s="21"/>
      <c r="B228" s="78" t="s">
        <v>31</v>
      </c>
      <c r="C228" s="43" t="s">
        <v>12</v>
      </c>
      <c r="D228" s="14">
        <f t="shared" si="23"/>
        <v>656</v>
      </c>
      <c r="E228" s="14"/>
      <c r="F228" s="14"/>
      <c r="G228" s="14"/>
      <c r="H228" s="14"/>
      <c r="I228" s="14">
        <v>656</v>
      </c>
      <c r="J228" s="14"/>
      <c r="K228" s="14"/>
      <c r="L228" s="14"/>
      <c r="M228" s="14"/>
      <c r="N228" s="14"/>
      <c r="O228" s="14"/>
      <c r="P228" s="14"/>
    </row>
    <row r="229" spans="1:16" s="31" customFormat="1" ht="11.25">
      <c r="A229" s="28"/>
      <c r="B229" s="70" t="s">
        <v>299</v>
      </c>
      <c r="C229" s="43" t="s">
        <v>17</v>
      </c>
      <c r="D229" s="14">
        <f t="shared" si="23"/>
        <v>5476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>
        <f>694+694+694+674+666+666+694+694</f>
        <v>5476</v>
      </c>
      <c r="O229" s="14"/>
      <c r="P229" s="14"/>
    </row>
    <row r="230" spans="1:16" s="31" customFormat="1" ht="10.5">
      <c r="A230" s="28">
        <v>11</v>
      </c>
      <c r="B230" s="44" t="s">
        <v>61</v>
      </c>
      <c r="C230" s="29"/>
      <c r="D230" s="30">
        <f>SUM(E230:P230)</f>
        <v>4744</v>
      </c>
      <c r="E230" s="30">
        <f aca="true" t="shared" si="25" ref="E230:P230">SUM(E231:E233)</f>
        <v>0</v>
      </c>
      <c r="F230" s="30">
        <f t="shared" si="25"/>
        <v>0</v>
      </c>
      <c r="G230" s="30">
        <f t="shared" si="25"/>
        <v>0</v>
      </c>
      <c r="H230" s="30">
        <f t="shared" si="25"/>
        <v>0</v>
      </c>
      <c r="I230" s="30">
        <f t="shared" si="25"/>
        <v>3783</v>
      </c>
      <c r="J230" s="30">
        <f t="shared" si="25"/>
        <v>738</v>
      </c>
      <c r="K230" s="30">
        <f t="shared" si="25"/>
        <v>0</v>
      </c>
      <c r="L230" s="30">
        <f t="shared" si="25"/>
        <v>0</v>
      </c>
      <c r="M230" s="30">
        <f t="shared" si="25"/>
        <v>0</v>
      </c>
      <c r="N230" s="30">
        <f t="shared" si="25"/>
        <v>223</v>
      </c>
      <c r="O230" s="30">
        <f t="shared" si="25"/>
        <v>0</v>
      </c>
      <c r="P230" s="30">
        <f t="shared" si="25"/>
        <v>0</v>
      </c>
    </row>
    <row r="231" spans="1:16" ht="11.25">
      <c r="A231" s="21"/>
      <c r="B231" s="22" t="s">
        <v>62</v>
      </c>
      <c r="C231" s="43" t="s">
        <v>12</v>
      </c>
      <c r="D231" s="14">
        <f t="shared" si="23"/>
        <v>3783</v>
      </c>
      <c r="E231" s="14"/>
      <c r="F231" s="14"/>
      <c r="G231" s="14"/>
      <c r="H231" s="14"/>
      <c r="I231" s="14">
        <v>3783</v>
      </c>
      <c r="J231" s="14"/>
      <c r="K231" s="14"/>
      <c r="L231" s="14"/>
      <c r="M231" s="14"/>
      <c r="N231" s="14"/>
      <c r="O231" s="14"/>
      <c r="P231" s="14"/>
    </row>
    <row r="232" spans="1:16" ht="11.25">
      <c r="A232" s="21"/>
      <c r="B232" s="70" t="s">
        <v>212</v>
      </c>
      <c r="C232" s="43" t="s">
        <v>13</v>
      </c>
      <c r="D232" s="14">
        <f t="shared" si="23"/>
        <v>738</v>
      </c>
      <c r="E232" s="14"/>
      <c r="F232" s="14"/>
      <c r="G232" s="14"/>
      <c r="H232" s="14"/>
      <c r="I232" s="14"/>
      <c r="J232" s="14">
        <f>246+246+246</f>
        <v>738</v>
      </c>
      <c r="K232" s="14"/>
      <c r="L232" s="14"/>
      <c r="M232" s="14"/>
      <c r="N232" s="14"/>
      <c r="O232" s="14"/>
      <c r="P232" s="14"/>
    </row>
    <row r="233" spans="1:16" ht="11.25">
      <c r="A233" s="21"/>
      <c r="B233" s="22" t="s">
        <v>213</v>
      </c>
      <c r="C233" s="43" t="s">
        <v>17</v>
      </c>
      <c r="D233" s="14">
        <f t="shared" si="23"/>
        <v>223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>
        <v>223</v>
      </c>
      <c r="O233" s="14"/>
      <c r="P233" s="14"/>
    </row>
    <row r="234" spans="1:16" s="31" customFormat="1" ht="10.5">
      <c r="A234" s="28">
        <v>12</v>
      </c>
      <c r="B234" s="44" t="s">
        <v>217</v>
      </c>
      <c r="C234" s="29"/>
      <c r="D234" s="30">
        <f t="shared" si="23"/>
        <v>6987</v>
      </c>
      <c r="E234" s="30">
        <f aca="true" t="shared" si="26" ref="E234:P234">SUM(E235:E238)</f>
        <v>0</v>
      </c>
      <c r="F234" s="30">
        <f t="shared" si="26"/>
        <v>0</v>
      </c>
      <c r="G234" s="30">
        <f t="shared" si="26"/>
        <v>120</v>
      </c>
      <c r="H234" s="30">
        <f t="shared" si="26"/>
        <v>0</v>
      </c>
      <c r="I234" s="30">
        <f t="shared" si="26"/>
        <v>1735</v>
      </c>
      <c r="J234" s="30">
        <f t="shared" si="26"/>
        <v>0</v>
      </c>
      <c r="K234" s="30">
        <f t="shared" si="26"/>
        <v>0</v>
      </c>
      <c r="L234" s="30">
        <f t="shared" si="26"/>
        <v>5132</v>
      </c>
      <c r="M234" s="30">
        <f t="shared" si="26"/>
        <v>0</v>
      </c>
      <c r="N234" s="30">
        <f t="shared" si="26"/>
        <v>0</v>
      </c>
      <c r="O234" s="30">
        <f t="shared" si="26"/>
        <v>0</v>
      </c>
      <c r="P234" s="30">
        <f t="shared" si="26"/>
        <v>0</v>
      </c>
    </row>
    <row r="235" spans="1:16" s="46" customFormat="1" ht="22.5">
      <c r="A235" s="22"/>
      <c r="B235" s="70" t="s">
        <v>218</v>
      </c>
      <c r="C235" s="43" t="s">
        <v>12</v>
      </c>
      <c r="D235" s="14">
        <f t="shared" si="23"/>
        <v>804</v>
      </c>
      <c r="E235" s="71"/>
      <c r="F235" s="71"/>
      <c r="G235" s="71"/>
      <c r="H235" s="71"/>
      <c r="I235" s="71">
        <v>804</v>
      </c>
      <c r="J235" s="71"/>
      <c r="K235" s="71"/>
      <c r="L235" s="71"/>
      <c r="M235" s="71"/>
      <c r="N235" s="71"/>
      <c r="O235" s="71"/>
      <c r="P235" s="71"/>
    </row>
    <row r="236" spans="1:16" s="46" customFormat="1" ht="11.25">
      <c r="A236" s="22"/>
      <c r="B236" s="70" t="s">
        <v>219</v>
      </c>
      <c r="C236" s="43" t="s">
        <v>11</v>
      </c>
      <c r="D236" s="14">
        <f t="shared" si="23"/>
        <v>120</v>
      </c>
      <c r="E236" s="71"/>
      <c r="F236" s="71"/>
      <c r="G236" s="71">
        <v>120</v>
      </c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1:16" s="46" customFormat="1" ht="22.5">
      <c r="A237" s="22"/>
      <c r="B237" s="70" t="s">
        <v>220</v>
      </c>
      <c r="C237" s="43" t="s">
        <v>12</v>
      </c>
      <c r="D237" s="14">
        <f t="shared" si="23"/>
        <v>931</v>
      </c>
      <c r="E237" s="71"/>
      <c r="F237" s="71"/>
      <c r="G237" s="71"/>
      <c r="H237" s="71"/>
      <c r="I237" s="71">
        <v>931</v>
      </c>
      <c r="J237" s="71"/>
      <c r="K237" s="71"/>
      <c r="L237" s="71"/>
      <c r="M237" s="71"/>
      <c r="N237" s="71"/>
      <c r="O237" s="71"/>
      <c r="P237" s="71"/>
    </row>
    <row r="238" spans="1:16" s="46" customFormat="1" ht="11.25">
      <c r="A238" s="22"/>
      <c r="B238" s="70" t="s">
        <v>315</v>
      </c>
      <c r="C238" s="43" t="s">
        <v>15</v>
      </c>
      <c r="D238" s="14">
        <f t="shared" si="23"/>
        <v>5132</v>
      </c>
      <c r="E238" s="71"/>
      <c r="F238" s="71"/>
      <c r="G238" s="71"/>
      <c r="H238" s="71"/>
      <c r="I238" s="71"/>
      <c r="J238" s="71"/>
      <c r="K238" s="71"/>
      <c r="L238" s="71">
        <v>5132</v>
      </c>
      <c r="M238" s="71"/>
      <c r="N238" s="71"/>
      <c r="O238" s="71"/>
      <c r="P238" s="71"/>
    </row>
    <row r="239" spans="1:16" s="31" customFormat="1" ht="10.5">
      <c r="A239" s="28">
        <v>13</v>
      </c>
      <c r="B239" s="44" t="s">
        <v>231</v>
      </c>
      <c r="C239" s="29"/>
      <c r="D239" s="30">
        <f t="shared" si="23"/>
        <v>194</v>
      </c>
      <c r="E239" s="30">
        <f aca="true" t="shared" si="27" ref="E239:P239">SUM(E240:E240)</f>
        <v>0</v>
      </c>
      <c r="F239" s="30">
        <f t="shared" si="27"/>
        <v>0</v>
      </c>
      <c r="G239" s="30">
        <f t="shared" si="27"/>
        <v>0</v>
      </c>
      <c r="H239" s="30">
        <f t="shared" si="27"/>
        <v>194</v>
      </c>
      <c r="I239" s="30">
        <f t="shared" si="27"/>
        <v>0</v>
      </c>
      <c r="J239" s="30">
        <f t="shared" si="27"/>
        <v>0</v>
      </c>
      <c r="K239" s="30">
        <f t="shared" si="27"/>
        <v>0</v>
      </c>
      <c r="L239" s="30">
        <f t="shared" si="27"/>
        <v>0</v>
      </c>
      <c r="M239" s="30">
        <f t="shared" si="27"/>
        <v>0</v>
      </c>
      <c r="N239" s="30">
        <f t="shared" si="27"/>
        <v>0</v>
      </c>
      <c r="O239" s="30">
        <f t="shared" si="27"/>
        <v>0</v>
      </c>
      <c r="P239" s="30">
        <f t="shared" si="27"/>
        <v>0</v>
      </c>
    </row>
    <row r="240" spans="1:16" ht="11.25">
      <c r="A240" s="21"/>
      <c r="B240" s="70" t="s">
        <v>232</v>
      </c>
      <c r="C240" s="43" t="s">
        <v>8</v>
      </c>
      <c r="D240" s="14">
        <f t="shared" si="23"/>
        <v>194</v>
      </c>
      <c r="E240" s="14"/>
      <c r="F240" s="14"/>
      <c r="G240" s="14"/>
      <c r="H240" s="14">
        <v>194</v>
      </c>
      <c r="I240" s="14"/>
      <c r="J240" s="14"/>
      <c r="K240" s="14"/>
      <c r="L240" s="14"/>
      <c r="M240" s="14"/>
      <c r="N240" s="14"/>
      <c r="O240" s="14"/>
      <c r="P240" s="14"/>
    </row>
    <row r="241" spans="1:16" s="31" customFormat="1" ht="10.5">
      <c r="A241" s="28">
        <v>14</v>
      </c>
      <c r="B241" s="44" t="s">
        <v>221</v>
      </c>
      <c r="C241" s="29"/>
      <c r="D241" s="30">
        <f t="shared" si="23"/>
        <v>2111</v>
      </c>
      <c r="E241" s="30">
        <f aca="true" t="shared" si="28" ref="E241:P241">SUM(E242:E243)</f>
        <v>0</v>
      </c>
      <c r="F241" s="30">
        <f t="shared" si="28"/>
        <v>0</v>
      </c>
      <c r="G241" s="30">
        <f t="shared" si="28"/>
        <v>0</v>
      </c>
      <c r="H241" s="30">
        <f t="shared" si="28"/>
        <v>213</v>
      </c>
      <c r="I241" s="30">
        <f t="shared" si="28"/>
        <v>0</v>
      </c>
      <c r="J241" s="30">
        <f t="shared" si="28"/>
        <v>0</v>
      </c>
      <c r="K241" s="30">
        <f t="shared" si="28"/>
        <v>1898</v>
      </c>
      <c r="L241" s="30">
        <f t="shared" si="28"/>
        <v>0</v>
      </c>
      <c r="M241" s="30">
        <f t="shared" si="28"/>
        <v>0</v>
      </c>
      <c r="N241" s="30">
        <f t="shared" si="28"/>
        <v>0</v>
      </c>
      <c r="O241" s="30">
        <f t="shared" si="28"/>
        <v>0</v>
      </c>
      <c r="P241" s="30">
        <f t="shared" si="28"/>
        <v>0</v>
      </c>
    </row>
    <row r="242" spans="1:16" ht="22.5">
      <c r="A242" s="21"/>
      <c r="B242" s="70" t="s">
        <v>222</v>
      </c>
      <c r="C242" s="43" t="s">
        <v>8</v>
      </c>
      <c r="D242" s="14">
        <f t="shared" si="23"/>
        <v>213</v>
      </c>
      <c r="E242" s="14"/>
      <c r="F242" s="14"/>
      <c r="G242" s="14"/>
      <c r="H242" s="14">
        <v>213</v>
      </c>
      <c r="I242" s="14"/>
      <c r="J242" s="14"/>
      <c r="K242" s="14"/>
      <c r="L242" s="14"/>
      <c r="M242" s="14"/>
      <c r="N242" s="14"/>
      <c r="O242" s="14"/>
      <c r="P242" s="14"/>
    </row>
    <row r="243" spans="1:16" ht="11.25">
      <c r="A243" s="21"/>
      <c r="B243" s="70" t="s">
        <v>225</v>
      </c>
      <c r="C243" s="43" t="s">
        <v>14</v>
      </c>
      <c r="D243" s="14">
        <f t="shared" si="23"/>
        <v>1898</v>
      </c>
      <c r="E243" s="14"/>
      <c r="F243" s="14"/>
      <c r="G243" s="14"/>
      <c r="H243" s="14"/>
      <c r="I243" s="14"/>
      <c r="J243" s="14"/>
      <c r="K243" s="14">
        <v>1898</v>
      </c>
      <c r="L243" s="14"/>
      <c r="M243" s="14"/>
      <c r="N243" s="14"/>
      <c r="O243" s="14"/>
      <c r="P243" s="14"/>
    </row>
    <row r="244" spans="1:16" s="31" customFormat="1" ht="10.5">
      <c r="A244" s="28">
        <v>15</v>
      </c>
      <c r="B244" s="65" t="s">
        <v>228</v>
      </c>
      <c r="C244" s="29"/>
      <c r="D244" s="30">
        <f t="shared" si="23"/>
        <v>1966</v>
      </c>
      <c r="E244" s="30">
        <f>E245+E246</f>
        <v>1421</v>
      </c>
      <c r="F244" s="30">
        <f aca="true" t="shared" si="29" ref="F244:P244">F245+F246</f>
        <v>545</v>
      </c>
      <c r="G244" s="30">
        <f t="shared" si="29"/>
        <v>0</v>
      </c>
      <c r="H244" s="30">
        <f t="shared" si="29"/>
        <v>0</v>
      </c>
      <c r="I244" s="30">
        <f t="shared" si="29"/>
        <v>0</v>
      </c>
      <c r="J244" s="30">
        <f t="shared" si="29"/>
        <v>0</v>
      </c>
      <c r="K244" s="30">
        <f t="shared" si="29"/>
        <v>0</v>
      </c>
      <c r="L244" s="30">
        <f t="shared" si="29"/>
        <v>0</v>
      </c>
      <c r="M244" s="30">
        <f t="shared" si="29"/>
        <v>0</v>
      </c>
      <c r="N244" s="30">
        <f t="shared" si="29"/>
        <v>0</v>
      </c>
      <c r="O244" s="30">
        <f t="shared" si="29"/>
        <v>0</v>
      </c>
      <c r="P244" s="30">
        <f t="shared" si="29"/>
        <v>0</v>
      </c>
    </row>
    <row r="245" spans="1:16" ht="22.5">
      <c r="A245" s="21"/>
      <c r="B245" s="70" t="s">
        <v>229</v>
      </c>
      <c r="C245" s="43" t="s">
        <v>10</v>
      </c>
      <c r="D245" s="14">
        <f t="shared" si="23"/>
        <v>545</v>
      </c>
      <c r="E245" s="14"/>
      <c r="F245" s="14">
        <v>545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1.25">
      <c r="A246" s="74"/>
      <c r="B246" s="86" t="s">
        <v>230</v>
      </c>
      <c r="C246" s="75" t="s">
        <v>9</v>
      </c>
      <c r="D246" s="14">
        <f t="shared" si="23"/>
        <v>1421</v>
      </c>
      <c r="E246" s="76">
        <v>1421</v>
      </c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</row>
    <row r="247" spans="1:16" s="31" customFormat="1" ht="10.5">
      <c r="A247" s="87">
        <v>16</v>
      </c>
      <c r="B247" s="88" t="s">
        <v>233</v>
      </c>
      <c r="C247" s="89"/>
      <c r="D247" s="90">
        <f t="shared" si="23"/>
        <v>469</v>
      </c>
      <c r="E247" s="90">
        <f>E248</f>
        <v>0</v>
      </c>
      <c r="F247" s="90">
        <f aca="true" t="shared" si="30" ref="F247:P247">F248</f>
        <v>0</v>
      </c>
      <c r="G247" s="90">
        <f t="shared" si="30"/>
        <v>0</v>
      </c>
      <c r="H247" s="90">
        <f t="shared" si="30"/>
        <v>0</v>
      </c>
      <c r="I247" s="90">
        <f t="shared" si="30"/>
        <v>469</v>
      </c>
      <c r="J247" s="90">
        <f t="shared" si="30"/>
        <v>0</v>
      </c>
      <c r="K247" s="90">
        <f t="shared" si="30"/>
        <v>0</v>
      </c>
      <c r="L247" s="90">
        <f t="shared" si="30"/>
        <v>0</v>
      </c>
      <c r="M247" s="90">
        <f t="shared" si="30"/>
        <v>0</v>
      </c>
      <c r="N247" s="90">
        <f t="shared" si="30"/>
        <v>0</v>
      </c>
      <c r="O247" s="90">
        <f t="shared" si="30"/>
        <v>0</v>
      </c>
      <c r="P247" s="90">
        <f t="shared" si="30"/>
        <v>0</v>
      </c>
    </row>
    <row r="248" spans="1:16" s="31" customFormat="1" ht="11.25">
      <c r="A248" s="28"/>
      <c r="B248" s="91" t="s">
        <v>234</v>
      </c>
      <c r="C248" s="57" t="s">
        <v>12</v>
      </c>
      <c r="D248" s="51">
        <f t="shared" si="23"/>
        <v>469</v>
      </c>
      <c r="E248" s="51"/>
      <c r="F248" s="51"/>
      <c r="G248" s="51"/>
      <c r="H248" s="51"/>
      <c r="I248" s="51">
        <v>469</v>
      </c>
      <c r="J248" s="51"/>
      <c r="K248" s="51"/>
      <c r="L248" s="51"/>
      <c r="M248" s="51"/>
      <c r="N248" s="51"/>
      <c r="O248" s="51"/>
      <c r="P248" s="51"/>
    </row>
    <row r="249" spans="1:16" s="31" customFormat="1" ht="10.5">
      <c r="A249" s="28">
        <v>17</v>
      </c>
      <c r="B249" s="92" t="s">
        <v>65</v>
      </c>
      <c r="C249" s="56"/>
      <c r="D249" s="73">
        <f aca="true" t="shared" si="31" ref="D249:D261">SUM(E249:P249)</f>
        <v>1019</v>
      </c>
      <c r="E249" s="73">
        <f aca="true" t="shared" si="32" ref="E249:P249">SUM(E250:E250)</f>
        <v>0</v>
      </c>
      <c r="F249" s="73">
        <f t="shared" si="32"/>
        <v>0</v>
      </c>
      <c r="G249" s="73">
        <f t="shared" si="32"/>
        <v>0</v>
      </c>
      <c r="H249" s="73">
        <f t="shared" si="32"/>
        <v>0</v>
      </c>
      <c r="I249" s="73">
        <f t="shared" si="32"/>
        <v>0</v>
      </c>
      <c r="J249" s="73">
        <f t="shared" si="32"/>
        <v>0</v>
      </c>
      <c r="K249" s="73">
        <f t="shared" si="32"/>
        <v>1019</v>
      </c>
      <c r="L249" s="73">
        <f t="shared" si="32"/>
        <v>0</v>
      </c>
      <c r="M249" s="73">
        <f t="shared" si="32"/>
        <v>0</v>
      </c>
      <c r="N249" s="73">
        <f t="shared" si="32"/>
        <v>0</v>
      </c>
      <c r="O249" s="73">
        <f t="shared" si="32"/>
        <v>0</v>
      </c>
      <c r="P249" s="73">
        <f t="shared" si="32"/>
        <v>0</v>
      </c>
    </row>
    <row r="250" spans="1:16" ht="11.25">
      <c r="A250" s="21"/>
      <c r="B250" s="91" t="s">
        <v>214</v>
      </c>
      <c r="C250" s="55" t="s">
        <v>14</v>
      </c>
      <c r="D250" s="26">
        <f t="shared" si="31"/>
        <v>1019</v>
      </c>
      <c r="E250" s="26"/>
      <c r="F250" s="26"/>
      <c r="G250" s="26"/>
      <c r="H250" s="26"/>
      <c r="I250" s="26"/>
      <c r="J250" s="26"/>
      <c r="K250" s="26">
        <v>1019</v>
      </c>
      <c r="L250" s="26"/>
      <c r="M250" s="26"/>
      <c r="N250" s="26"/>
      <c r="O250" s="26"/>
      <c r="P250" s="26"/>
    </row>
    <row r="251" spans="1:16" s="31" customFormat="1" ht="10.5">
      <c r="A251" s="28">
        <v>18</v>
      </c>
      <c r="B251" s="92" t="s">
        <v>301</v>
      </c>
      <c r="C251" s="56"/>
      <c r="D251" s="73">
        <f t="shared" si="31"/>
        <v>11896</v>
      </c>
      <c r="E251" s="73">
        <f>SUM(E252:E257)</f>
        <v>0</v>
      </c>
      <c r="F251" s="73">
        <f aca="true" t="shared" si="33" ref="F251:P251">SUM(F252:F257)</f>
        <v>7828</v>
      </c>
      <c r="G251" s="73">
        <f t="shared" si="33"/>
        <v>4068</v>
      </c>
      <c r="H251" s="73">
        <f t="shared" si="33"/>
        <v>0</v>
      </c>
      <c r="I251" s="73">
        <f t="shared" si="33"/>
        <v>0</v>
      </c>
      <c r="J251" s="73">
        <f t="shared" si="33"/>
        <v>0</v>
      </c>
      <c r="K251" s="73">
        <f t="shared" si="33"/>
        <v>0</v>
      </c>
      <c r="L251" s="73">
        <f t="shared" si="33"/>
        <v>0</v>
      </c>
      <c r="M251" s="73">
        <f t="shared" si="33"/>
        <v>0</v>
      </c>
      <c r="N251" s="73">
        <f t="shared" si="33"/>
        <v>0</v>
      </c>
      <c r="O251" s="73">
        <f t="shared" si="33"/>
        <v>0</v>
      </c>
      <c r="P251" s="73">
        <f t="shared" si="33"/>
        <v>0</v>
      </c>
    </row>
    <row r="252" spans="1:16" ht="22.5">
      <c r="A252" s="21"/>
      <c r="B252" s="78" t="s">
        <v>302</v>
      </c>
      <c r="C252" s="55" t="s">
        <v>10</v>
      </c>
      <c r="D252" s="26">
        <f t="shared" si="31"/>
        <v>2034</v>
      </c>
      <c r="E252" s="26"/>
      <c r="F252" s="26">
        <v>2034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ht="22.5">
      <c r="A253" s="21"/>
      <c r="B253" s="78" t="s">
        <v>303</v>
      </c>
      <c r="C253" s="55" t="s">
        <v>10</v>
      </c>
      <c r="D253" s="26">
        <f t="shared" si="31"/>
        <v>1880</v>
      </c>
      <c r="E253" s="26"/>
      <c r="F253" s="26">
        <v>1880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ht="22.5">
      <c r="A254" s="21"/>
      <c r="B254" s="78" t="s">
        <v>304</v>
      </c>
      <c r="C254" s="55" t="s">
        <v>10</v>
      </c>
      <c r="D254" s="26">
        <f t="shared" si="31"/>
        <v>1880</v>
      </c>
      <c r="E254" s="26"/>
      <c r="F254" s="26">
        <v>1880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22.5">
      <c r="A255" s="21"/>
      <c r="B255" s="78" t="s">
        <v>305</v>
      </c>
      <c r="C255" s="55" t="s">
        <v>10</v>
      </c>
      <c r="D255" s="26">
        <f t="shared" si="31"/>
        <v>2034</v>
      </c>
      <c r="E255" s="26"/>
      <c r="F255" s="26">
        <v>2034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ht="22.5">
      <c r="A256" s="21"/>
      <c r="B256" s="78" t="s">
        <v>306</v>
      </c>
      <c r="C256" s="55" t="s">
        <v>11</v>
      </c>
      <c r="D256" s="26">
        <f t="shared" si="31"/>
        <v>2034</v>
      </c>
      <c r="E256" s="26"/>
      <c r="F256" s="26"/>
      <c r="G256" s="26">
        <v>2034</v>
      </c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ht="22.5">
      <c r="A257" s="21"/>
      <c r="B257" s="78" t="s">
        <v>307</v>
      </c>
      <c r="C257" s="55" t="s">
        <v>11</v>
      </c>
      <c r="D257" s="26">
        <f t="shared" si="31"/>
        <v>2034</v>
      </c>
      <c r="E257" s="26"/>
      <c r="F257" s="26"/>
      <c r="G257" s="26">
        <v>2034</v>
      </c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11.25">
      <c r="A258" s="28">
        <v>19</v>
      </c>
      <c r="B258" s="65" t="s">
        <v>322</v>
      </c>
      <c r="C258" s="53"/>
      <c r="D258" s="73">
        <f t="shared" si="31"/>
        <v>5066</v>
      </c>
      <c r="E258" s="73">
        <f>SUM(E259:E266)</f>
        <v>0</v>
      </c>
      <c r="F258" s="73">
        <f aca="true" t="shared" si="34" ref="F258:P258">SUM(F259:F266)</f>
        <v>2901</v>
      </c>
      <c r="G258" s="73">
        <f t="shared" si="34"/>
        <v>1767</v>
      </c>
      <c r="H258" s="73">
        <f t="shared" si="34"/>
        <v>398</v>
      </c>
      <c r="I258" s="73">
        <f t="shared" si="34"/>
        <v>0</v>
      </c>
      <c r="J258" s="73">
        <f t="shared" si="34"/>
        <v>0</v>
      </c>
      <c r="K258" s="73">
        <f t="shared" si="34"/>
        <v>0</v>
      </c>
      <c r="L258" s="73">
        <f t="shared" si="34"/>
        <v>0</v>
      </c>
      <c r="M258" s="73">
        <f t="shared" si="34"/>
        <v>0</v>
      </c>
      <c r="N258" s="73">
        <f t="shared" si="34"/>
        <v>0</v>
      </c>
      <c r="O258" s="73">
        <f t="shared" si="34"/>
        <v>0</v>
      </c>
      <c r="P258" s="73">
        <f t="shared" si="34"/>
        <v>0</v>
      </c>
    </row>
    <row r="259" spans="1:16" ht="22.5">
      <c r="A259" s="12"/>
      <c r="B259" s="18" t="s">
        <v>311</v>
      </c>
      <c r="C259" s="25" t="s">
        <v>11</v>
      </c>
      <c r="D259" s="41">
        <f t="shared" si="31"/>
        <v>914</v>
      </c>
      <c r="E259" s="41"/>
      <c r="F259" s="41"/>
      <c r="G259" s="41">
        <v>914</v>
      </c>
      <c r="H259" s="41"/>
      <c r="I259" s="41"/>
      <c r="J259" s="41"/>
      <c r="K259" s="41"/>
      <c r="L259" s="41"/>
      <c r="M259" s="41"/>
      <c r="N259" s="41"/>
      <c r="O259" s="41"/>
      <c r="P259" s="41"/>
    </row>
    <row r="260" spans="1:16" ht="11.25">
      <c r="A260" s="12"/>
      <c r="B260" s="18" t="s">
        <v>235</v>
      </c>
      <c r="C260" s="25" t="s">
        <v>8</v>
      </c>
      <c r="D260" s="41">
        <f t="shared" si="31"/>
        <v>258</v>
      </c>
      <c r="E260" s="41"/>
      <c r="F260" s="15"/>
      <c r="G260" s="15"/>
      <c r="H260" s="15">
        <v>258</v>
      </c>
      <c r="I260" s="15"/>
      <c r="J260" s="15"/>
      <c r="K260" s="15"/>
      <c r="L260" s="15"/>
      <c r="M260" s="15"/>
      <c r="N260" s="15"/>
      <c r="O260" s="15"/>
      <c r="P260" s="15"/>
    </row>
    <row r="261" spans="1:16" ht="11.25">
      <c r="A261" s="12"/>
      <c r="B261" s="18" t="s">
        <v>236</v>
      </c>
      <c r="C261" s="25" t="s">
        <v>8</v>
      </c>
      <c r="D261" s="41">
        <f t="shared" si="31"/>
        <v>140</v>
      </c>
      <c r="E261" s="41"/>
      <c r="F261" s="15"/>
      <c r="G261" s="15"/>
      <c r="H261" s="15">
        <v>140</v>
      </c>
      <c r="I261" s="15"/>
      <c r="J261" s="15"/>
      <c r="K261" s="15"/>
      <c r="L261" s="15"/>
      <c r="M261" s="15"/>
      <c r="N261" s="15"/>
      <c r="O261" s="15"/>
      <c r="P261" s="15"/>
    </row>
    <row r="262" spans="1:16" ht="11.25">
      <c r="A262" s="12"/>
      <c r="B262" s="18" t="s">
        <v>237</v>
      </c>
      <c r="C262" s="25" t="s">
        <v>11</v>
      </c>
      <c r="D262" s="41">
        <f>SUM(E262:P262)</f>
        <v>853</v>
      </c>
      <c r="E262" s="41"/>
      <c r="F262" s="15"/>
      <c r="G262" s="15">
        <v>853</v>
      </c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1.25">
      <c r="A263" s="12"/>
      <c r="B263" s="18" t="s">
        <v>316</v>
      </c>
      <c r="C263" s="25" t="s">
        <v>10</v>
      </c>
      <c r="D263" s="41">
        <f>SUM(E263:P263)</f>
        <v>558</v>
      </c>
      <c r="E263" s="41"/>
      <c r="F263" s="15">
        <v>558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1.25">
      <c r="A264" s="12"/>
      <c r="B264" s="18" t="s">
        <v>317</v>
      </c>
      <c r="C264" s="25" t="s">
        <v>10</v>
      </c>
      <c r="D264" s="41">
        <f>SUM(E264:P264)</f>
        <v>215</v>
      </c>
      <c r="E264" s="41"/>
      <c r="F264" s="15">
        <v>215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1.25">
      <c r="A265" s="12"/>
      <c r="B265" s="18" t="s">
        <v>318</v>
      </c>
      <c r="C265" s="25" t="s">
        <v>10</v>
      </c>
      <c r="D265" s="41">
        <f>SUM(E265:P265)</f>
        <v>956</v>
      </c>
      <c r="E265" s="41"/>
      <c r="F265" s="15">
        <v>956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1.25">
      <c r="A266" s="12"/>
      <c r="B266" s="18" t="s">
        <v>319</v>
      </c>
      <c r="C266" s="25" t="s">
        <v>10</v>
      </c>
      <c r="D266" s="41">
        <f>SUM(E266:P266)</f>
        <v>1172</v>
      </c>
      <c r="E266" s="41"/>
      <c r="F266" s="15">
        <v>1172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1.25" hidden="1">
      <c r="A267" s="12"/>
      <c r="B267" s="18" t="s">
        <v>323</v>
      </c>
      <c r="C267" s="25"/>
      <c r="D267" s="41"/>
      <c r="E267" s="4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s="31" customFormat="1" ht="13.5" customHeight="1">
      <c r="A268" s="28"/>
      <c r="B268" s="44" t="s">
        <v>3</v>
      </c>
      <c r="C268" s="29"/>
      <c r="D268" s="73">
        <f>SUM(E268:P268)</f>
        <v>137152</v>
      </c>
      <c r="E268" s="30">
        <f aca="true" t="shared" si="35" ref="E268:P268">E165+E168+E172+E174+E178+E187+E189+E210+E219+E227+E230+E234+E239+E241+E244+E247+E249+E251+E258</f>
        <v>4344</v>
      </c>
      <c r="F268" s="30">
        <f t="shared" si="35"/>
        <v>11337</v>
      </c>
      <c r="G268" s="30">
        <f t="shared" si="35"/>
        <v>7561</v>
      </c>
      <c r="H268" s="30">
        <f t="shared" si="35"/>
        <v>6489</v>
      </c>
      <c r="I268" s="30">
        <f t="shared" si="35"/>
        <v>19279</v>
      </c>
      <c r="J268" s="30">
        <f t="shared" si="35"/>
        <v>19040</v>
      </c>
      <c r="K268" s="30">
        <f t="shared" si="35"/>
        <v>29469</v>
      </c>
      <c r="L268" s="30">
        <f t="shared" si="35"/>
        <v>20634</v>
      </c>
      <c r="M268" s="30">
        <f t="shared" si="35"/>
        <v>10256</v>
      </c>
      <c r="N268" s="30">
        <f t="shared" si="35"/>
        <v>8743</v>
      </c>
      <c r="O268" s="30">
        <f t="shared" si="35"/>
        <v>0</v>
      </c>
      <c r="P268" s="30">
        <f t="shared" si="35"/>
        <v>0</v>
      </c>
    </row>
    <row r="269" spans="1:16" s="31" customFormat="1" ht="13.5" customHeight="1">
      <c r="A269" s="33"/>
      <c r="B269" s="93"/>
      <c r="C269" s="34"/>
      <c r="D269" s="35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s="31" customFormat="1" ht="27.75" customHeight="1">
      <c r="A270" s="33"/>
      <c r="B270" s="93"/>
      <c r="C270" s="34"/>
      <c r="D270" s="94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ht="14.25">
      <c r="A271" s="5" t="s">
        <v>37</v>
      </c>
    </row>
    <row r="272" spans="1:16" s="6" customFormat="1" ht="34.5" thickBot="1">
      <c r="A272" s="8" t="s">
        <v>1</v>
      </c>
      <c r="B272" s="8" t="s">
        <v>2</v>
      </c>
      <c r="C272" s="8" t="s">
        <v>23</v>
      </c>
      <c r="D272" s="9" t="s">
        <v>42</v>
      </c>
      <c r="E272" s="95" t="s">
        <v>9</v>
      </c>
      <c r="F272" s="95" t="s">
        <v>10</v>
      </c>
      <c r="G272" s="95" t="s">
        <v>11</v>
      </c>
      <c r="H272" s="95" t="s">
        <v>8</v>
      </c>
      <c r="I272" s="95" t="s">
        <v>12</v>
      </c>
      <c r="J272" s="95" t="s">
        <v>13</v>
      </c>
      <c r="K272" s="95" t="s">
        <v>14</v>
      </c>
      <c r="L272" s="95" t="s">
        <v>15</v>
      </c>
      <c r="M272" s="95" t="s">
        <v>16</v>
      </c>
      <c r="N272" s="95" t="s">
        <v>17</v>
      </c>
      <c r="O272" s="95" t="s">
        <v>18</v>
      </c>
      <c r="P272" s="95" t="s">
        <v>19</v>
      </c>
    </row>
    <row r="273" spans="1:16" s="97" customFormat="1" ht="11.25" thickTop="1">
      <c r="A273" s="68">
        <v>1</v>
      </c>
      <c r="B273" s="68" t="s">
        <v>22</v>
      </c>
      <c r="C273" s="69"/>
      <c r="D273" s="90">
        <f aca="true" t="shared" si="36" ref="D273:D321">SUM(E273:P273)</f>
        <v>54690</v>
      </c>
      <c r="E273" s="96">
        <f aca="true" t="shared" si="37" ref="E273:P273">SUM(E274:E278)</f>
        <v>0</v>
      </c>
      <c r="F273" s="96">
        <f t="shared" si="37"/>
        <v>0</v>
      </c>
      <c r="G273" s="96">
        <f t="shared" si="37"/>
        <v>0</v>
      </c>
      <c r="H273" s="96">
        <f t="shared" si="37"/>
        <v>0</v>
      </c>
      <c r="I273" s="96">
        <f t="shared" si="37"/>
        <v>0</v>
      </c>
      <c r="J273" s="96">
        <f t="shared" si="37"/>
        <v>14714</v>
      </c>
      <c r="K273" s="96">
        <f t="shared" si="37"/>
        <v>0</v>
      </c>
      <c r="L273" s="96">
        <f t="shared" si="37"/>
        <v>28557</v>
      </c>
      <c r="M273" s="96">
        <f t="shared" si="37"/>
        <v>11419</v>
      </c>
      <c r="N273" s="96">
        <f t="shared" si="37"/>
        <v>0</v>
      </c>
      <c r="O273" s="96">
        <f t="shared" si="37"/>
        <v>0</v>
      </c>
      <c r="P273" s="96">
        <f t="shared" si="37"/>
        <v>0</v>
      </c>
    </row>
    <row r="274" spans="1:16" s="98" customFormat="1" ht="11.25">
      <c r="A274" s="24"/>
      <c r="B274" s="70" t="s">
        <v>331</v>
      </c>
      <c r="C274" s="39" t="s">
        <v>15</v>
      </c>
      <c r="D274" s="14">
        <f t="shared" si="36"/>
        <v>16206</v>
      </c>
      <c r="E274" s="71"/>
      <c r="F274" s="71"/>
      <c r="G274" s="71"/>
      <c r="H274" s="71"/>
      <c r="I274" s="71"/>
      <c r="J274" s="71"/>
      <c r="K274" s="71"/>
      <c r="L274" s="71">
        <v>16206</v>
      </c>
      <c r="M274" s="71"/>
      <c r="N274" s="71"/>
      <c r="O274" s="71"/>
      <c r="P274" s="71"/>
    </row>
    <row r="275" spans="1:16" s="98" customFormat="1" ht="11.25">
      <c r="A275" s="24"/>
      <c r="B275" s="70" t="s">
        <v>332</v>
      </c>
      <c r="C275" s="39" t="s">
        <v>15</v>
      </c>
      <c r="D275" s="14">
        <f t="shared" si="36"/>
        <v>12351</v>
      </c>
      <c r="E275" s="71"/>
      <c r="F275" s="71"/>
      <c r="G275" s="71"/>
      <c r="H275" s="71"/>
      <c r="I275" s="71"/>
      <c r="J275" s="71"/>
      <c r="K275" s="71"/>
      <c r="L275" s="71">
        <v>12351</v>
      </c>
      <c r="M275" s="71"/>
      <c r="N275" s="71"/>
      <c r="O275" s="71"/>
      <c r="P275" s="71"/>
    </row>
    <row r="276" spans="1:16" s="98" customFormat="1" ht="11.25">
      <c r="A276" s="24"/>
      <c r="B276" s="70" t="s">
        <v>107</v>
      </c>
      <c r="C276" s="39" t="s">
        <v>13</v>
      </c>
      <c r="D276" s="14">
        <f t="shared" si="36"/>
        <v>14714</v>
      </c>
      <c r="E276" s="71"/>
      <c r="F276" s="71"/>
      <c r="G276" s="71"/>
      <c r="H276" s="71"/>
      <c r="I276" s="71"/>
      <c r="J276" s="71">
        <v>14714</v>
      </c>
      <c r="K276" s="71"/>
      <c r="L276" s="71"/>
      <c r="M276" s="71"/>
      <c r="N276" s="71"/>
      <c r="O276" s="71"/>
      <c r="P276" s="71"/>
    </row>
    <row r="277" spans="1:16" s="98" customFormat="1" ht="11.25">
      <c r="A277" s="24"/>
      <c r="B277" s="70" t="s">
        <v>333</v>
      </c>
      <c r="C277" s="39" t="s">
        <v>16</v>
      </c>
      <c r="D277" s="14">
        <f t="shared" si="36"/>
        <v>11419</v>
      </c>
      <c r="E277" s="71"/>
      <c r="F277" s="71"/>
      <c r="G277" s="71"/>
      <c r="H277" s="71"/>
      <c r="I277" s="71"/>
      <c r="J277" s="71"/>
      <c r="K277" s="71"/>
      <c r="L277" s="71"/>
      <c r="M277" s="71">
        <v>11419</v>
      </c>
      <c r="N277" s="71"/>
      <c r="O277" s="71"/>
      <c r="P277" s="71"/>
    </row>
    <row r="278" spans="1:16" s="98" customFormat="1" ht="11.25" hidden="1">
      <c r="A278" s="24"/>
      <c r="B278" s="70"/>
      <c r="C278" s="39"/>
      <c r="D278" s="14">
        <f t="shared" si="36"/>
        <v>0</v>
      </c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1:16" s="97" customFormat="1" ht="10.5">
      <c r="A279" s="68">
        <v>2</v>
      </c>
      <c r="B279" s="68" t="s">
        <v>40</v>
      </c>
      <c r="C279" s="69"/>
      <c r="D279" s="30">
        <f>SUM(E279:P279)</f>
        <v>59373</v>
      </c>
      <c r="E279" s="99">
        <f>SUM(E280:E305)</f>
        <v>0</v>
      </c>
      <c r="F279" s="99">
        <f aca="true" t="shared" si="38" ref="F279:P279">SUM(F280:F305)</f>
        <v>0</v>
      </c>
      <c r="G279" s="99">
        <f t="shared" si="38"/>
        <v>0</v>
      </c>
      <c r="H279" s="99">
        <f t="shared" si="38"/>
        <v>0</v>
      </c>
      <c r="I279" s="99">
        <f t="shared" si="38"/>
        <v>0</v>
      </c>
      <c r="J279" s="99">
        <f t="shared" si="38"/>
        <v>740</v>
      </c>
      <c r="K279" s="99">
        <f t="shared" si="38"/>
        <v>0</v>
      </c>
      <c r="L279" s="99">
        <f t="shared" si="38"/>
        <v>25841</v>
      </c>
      <c r="M279" s="99">
        <f t="shared" si="38"/>
        <v>24489</v>
      </c>
      <c r="N279" s="99">
        <f t="shared" si="38"/>
        <v>8303</v>
      </c>
      <c r="O279" s="99">
        <f t="shared" si="38"/>
        <v>0</v>
      </c>
      <c r="P279" s="99">
        <f t="shared" si="38"/>
        <v>0</v>
      </c>
    </row>
    <row r="280" spans="1:16" s="98" customFormat="1" ht="22.5">
      <c r="A280" s="100"/>
      <c r="B280" s="66" t="s">
        <v>127</v>
      </c>
      <c r="C280" s="67" t="s">
        <v>13</v>
      </c>
      <c r="D280" s="14">
        <f t="shared" si="36"/>
        <v>740</v>
      </c>
      <c r="E280" s="85"/>
      <c r="F280" s="85"/>
      <c r="G280" s="85"/>
      <c r="H280" s="85"/>
      <c r="I280" s="85"/>
      <c r="J280" s="85">
        <v>740</v>
      </c>
      <c r="K280" s="85"/>
      <c r="L280" s="85"/>
      <c r="M280" s="85"/>
      <c r="N280" s="85"/>
      <c r="O280" s="85"/>
      <c r="P280" s="85"/>
    </row>
    <row r="281" spans="1:16" s="98" customFormat="1" ht="22.5">
      <c r="A281" s="100"/>
      <c r="B281" s="66" t="s">
        <v>128</v>
      </c>
      <c r="C281" s="67" t="s">
        <v>15</v>
      </c>
      <c r="D281" s="14">
        <f t="shared" si="36"/>
        <v>810</v>
      </c>
      <c r="E281" s="85"/>
      <c r="F281" s="85"/>
      <c r="G281" s="85"/>
      <c r="H281" s="85"/>
      <c r="I281" s="85"/>
      <c r="J281" s="85"/>
      <c r="K281" s="85"/>
      <c r="L281" s="85">
        <v>810</v>
      </c>
      <c r="M281" s="85"/>
      <c r="N281" s="85"/>
      <c r="O281" s="85"/>
      <c r="P281" s="85"/>
    </row>
    <row r="282" spans="1:16" s="98" customFormat="1" ht="11.25">
      <c r="A282" s="100"/>
      <c r="B282" s="66" t="s">
        <v>129</v>
      </c>
      <c r="C282" s="67" t="s">
        <v>15</v>
      </c>
      <c r="D282" s="14">
        <f>SUM(E282:P282)</f>
        <v>937</v>
      </c>
      <c r="E282" s="85"/>
      <c r="F282" s="85"/>
      <c r="G282" s="85"/>
      <c r="H282" s="85"/>
      <c r="I282" s="85"/>
      <c r="J282" s="85"/>
      <c r="K282" s="85"/>
      <c r="L282" s="85">
        <v>937</v>
      </c>
      <c r="M282" s="85"/>
      <c r="N282" s="85"/>
      <c r="O282" s="85"/>
      <c r="P282" s="85"/>
    </row>
    <row r="283" spans="1:16" s="98" customFormat="1" ht="11.25">
      <c r="A283" s="100"/>
      <c r="B283" s="70" t="s">
        <v>130</v>
      </c>
      <c r="C283" s="67" t="s">
        <v>16</v>
      </c>
      <c r="D283" s="14">
        <f>SUM(E283:P283)</f>
        <v>3020</v>
      </c>
      <c r="E283" s="85"/>
      <c r="F283" s="85"/>
      <c r="G283" s="85"/>
      <c r="H283" s="85"/>
      <c r="I283" s="85"/>
      <c r="J283" s="85"/>
      <c r="K283" s="85"/>
      <c r="L283" s="85"/>
      <c r="M283" s="85">
        <v>3020</v>
      </c>
      <c r="N283" s="85"/>
      <c r="O283" s="85"/>
      <c r="P283" s="85"/>
    </row>
    <row r="284" spans="1:16" s="98" customFormat="1" ht="11.25">
      <c r="A284" s="24"/>
      <c r="B284" s="66" t="s">
        <v>131</v>
      </c>
      <c r="C284" s="39" t="s">
        <v>15</v>
      </c>
      <c r="D284" s="14">
        <f t="shared" si="36"/>
        <v>1816</v>
      </c>
      <c r="E284" s="71"/>
      <c r="F284" s="71"/>
      <c r="G284" s="71"/>
      <c r="H284" s="71"/>
      <c r="I284" s="71"/>
      <c r="J284" s="71"/>
      <c r="K284" s="71"/>
      <c r="L284" s="71">
        <v>1816</v>
      </c>
      <c r="M284" s="71"/>
      <c r="N284" s="71"/>
      <c r="O284" s="71"/>
      <c r="P284" s="71"/>
    </row>
    <row r="285" spans="1:16" s="98" customFormat="1" ht="11.25">
      <c r="A285" s="24"/>
      <c r="B285" s="70" t="s">
        <v>152</v>
      </c>
      <c r="C285" s="39" t="s">
        <v>16</v>
      </c>
      <c r="D285" s="14">
        <f t="shared" si="36"/>
        <v>1610</v>
      </c>
      <c r="E285" s="71"/>
      <c r="F285" s="71"/>
      <c r="G285" s="71"/>
      <c r="H285" s="71"/>
      <c r="I285" s="71"/>
      <c r="J285" s="71"/>
      <c r="K285" s="71"/>
      <c r="L285" s="71"/>
      <c r="M285" s="71">
        <v>1610</v>
      </c>
      <c r="N285" s="71"/>
      <c r="O285" s="71"/>
      <c r="P285" s="71"/>
    </row>
    <row r="286" spans="1:16" s="98" customFormat="1" ht="11.25">
      <c r="A286" s="24"/>
      <c r="B286" s="86" t="s">
        <v>132</v>
      </c>
      <c r="C286" s="39" t="s">
        <v>16</v>
      </c>
      <c r="D286" s="14">
        <f t="shared" si="36"/>
        <v>1621</v>
      </c>
      <c r="E286" s="71"/>
      <c r="F286" s="71"/>
      <c r="G286" s="71"/>
      <c r="H286" s="71"/>
      <c r="I286" s="71"/>
      <c r="J286" s="71"/>
      <c r="K286" s="71"/>
      <c r="L286" s="71"/>
      <c r="M286" s="71">
        <v>1621</v>
      </c>
      <c r="N286" s="71"/>
      <c r="O286" s="71"/>
      <c r="P286" s="71"/>
    </row>
    <row r="287" spans="1:16" s="98" customFormat="1" ht="11.25">
      <c r="A287" s="24"/>
      <c r="B287" s="66" t="s">
        <v>133</v>
      </c>
      <c r="C287" s="39" t="s">
        <v>15</v>
      </c>
      <c r="D287" s="14">
        <f t="shared" si="36"/>
        <v>1584</v>
      </c>
      <c r="E287" s="71"/>
      <c r="F287" s="71"/>
      <c r="G287" s="71"/>
      <c r="H287" s="71"/>
      <c r="I287" s="71"/>
      <c r="J287" s="71"/>
      <c r="K287" s="71"/>
      <c r="L287" s="71">
        <v>1584</v>
      </c>
      <c r="M287" s="71"/>
      <c r="N287" s="71"/>
      <c r="O287" s="71"/>
      <c r="P287" s="71"/>
    </row>
    <row r="288" spans="1:17" s="98" customFormat="1" ht="22.5">
      <c r="A288" s="24"/>
      <c r="B288" s="66" t="s">
        <v>134</v>
      </c>
      <c r="C288" s="39" t="s">
        <v>15</v>
      </c>
      <c r="D288" s="14">
        <f t="shared" si="36"/>
        <v>1215</v>
      </c>
      <c r="E288" s="71"/>
      <c r="F288" s="71"/>
      <c r="G288" s="71"/>
      <c r="H288" s="71"/>
      <c r="I288" s="71"/>
      <c r="J288" s="71"/>
      <c r="K288" s="71"/>
      <c r="L288" s="71">
        <v>1215</v>
      </c>
      <c r="M288" s="71"/>
      <c r="N288" s="71"/>
      <c r="O288" s="71"/>
      <c r="P288" s="71"/>
      <c r="Q288" s="101"/>
    </row>
    <row r="289" spans="1:16" s="98" customFormat="1" ht="11.25">
      <c r="A289" s="24"/>
      <c r="B289" s="22" t="s">
        <v>135</v>
      </c>
      <c r="C289" s="39" t="s">
        <v>15</v>
      </c>
      <c r="D289" s="14">
        <f t="shared" si="36"/>
        <v>1235</v>
      </c>
      <c r="E289" s="71"/>
      <c r="F289" s="71"/>
      <c r="G289" s="71"/>
      <c r="H289" s="71"/>
      <c r="I289" s="71"/>
      <c r="J289" s="71"/>
      <c r="K289" s="71"/>
      <c r="L289" s="71">
        <v>1235</v>
      </c>
      <c r="M289" s="71"/>
      <c r="N289" s="71"/>
      <c r="O289" s="71"/>
      <c r="P289" s="71"/>
    </row>
    <row r="290" spans="1:16" s="98" customFormat="1" ht="11.25">
      <c r="A290" s="24"/>
      <c r="B290" s="66" t="s">
        <v>136</v>
      </c>
      <c r="C290" s="39" t="s">
        <v>16</v>
      </c>
      <c r="D290" s="14">
        <f t="shared" si="36"/>
        <v>1835</v>
      </c>
      <c r="E290" s="71"/>
      <c r="F290" s="71"/>
      <c r="G290" s="71"/>
      <c r="H290" s="71"/>
      <c r="I290" s="71"/>
      <c r="J290" s="71"/>
      <c r="K290" s="71"/>
      <c r="L290" s="71"/>
      <c r="M290" s="71">
        <v>1835</v>
      </c>
      <c r="N290" s="71"/>
      <c r="O290" s="71"/>
      <c r="P290" s="71"/>
    </row>
    <row r="291" spans="1:16" s="98" customFormat="1" ht="22.5">
      <c r="A291" s="24"/>
      <c r="B291" s="70" t="s">
        <v>141</v>
      </c>
      <c r="C291" s="39" t="s">
        <v>17</v>
      </c>
      <c r="D291" s="14">
        <f t="shared" si="36"/>
        <v>4543</v>
      </c>
      <c r="E291" s="71"/>
      <c r="F291" s="71"/>
      <c r="G291" s="71"/>
      <c r="H291" s="71"/>
      <c r="I291" s="71"/>
      <c r="J291" s="71"/>
      <c r="K291" s="71"/>
      <c r="L291" s="71"/>
      <c r="M291" s="71"/>
      <c r="N291" s="71">
        <v>4543</v>
      </c>
      <c r="O291" s="71"/>
      <c r="P291" s="71"/>
    </row>
    <row r="292" spans="1:16" s="98" customFormat="1" ht="22.5">
      <c r="A292" s="24"/>
      <c r="B292" s="70" t="s">
        <v>137</v>
      </c>
      <c r="C292" s="39" t="s">
        <v>15</v>
      </c>
      <c r="D292" s="14">
        <f t="shared" si="36"/>
        <v>4417</v>
      </c>
      <c r="E292" s="71"/>
      <c r="F292" s="71"/>
      <c r="G292" s="71"/>
      <c r="H292" s="71"/>
      <c r="I292" s="71"/>
      <c r="J292" s="71"/>
      <c r="K292" s="71"/>
      <c r="L292" s="71">
        <v>4417</v>
      </c>
      <c r="M292" s="71"/>
      <c r="N292" s="71"/>
      <c r="O292" s="71"/>
      <c r="P292" s="71"/>
    </row>
    <row r="293" spans="1:16" s="98" customFormat="1" ht="11.25">
      <c r="A293" s="24"/>
      <c r="B293" s="66" t="s">
        <v>294</v>
      </c>
      <c r="C293" s="39" t="s">
        <v>15</v>
      </c>
      <c r="D293" s="14">
        <f t="shared" si="36"/>
        <v>3677</v>
      </c>
      <c r="E293" s="71"/>
      <c r="F293" s="71"/>
      <c r="G293" s="71"/>
      <c r="H293" s="71"/>
      <c r="I293" s="71"/>
      <c r="J293" s="71"/>
      <c r="K293" s="71"/>
      <c r="L293" s="71">
        <v>3677</v>
      </c>
      <c r="M293" s="71"/>
      <c r="N293" s="71"/>
      <c r="O293" s="71"/>
      <c r="P293" s="71"/>
    </row>
    <row r="294" spans="1:16" s="98" customFormat="1" ht="22.5">
      <c r="A294" s="24"/>
      <c r="B294" s="70" t="s">
        <v>138</v>
      </c>
      <c r="C294" s="39" t="s">
        <v>15</v>
      </c>
      <c r="D294" s="14">
        <f t="shared" si="36"/>
        <v>4468</v>
      </c>
      <c r="E294" s="71"/>
      <c r="F294" s="71"/>
      <c r="G294" s="71"/>
      <c r="H294" s="71"/>
      <c r="I294" s="71"/>
      <c r="J294" s="71"/>
      <c r="K294" s="71"/>
      <c r="L294" s="71">
        <v>4468</v>
      </c>
      <c r="M294" s="71"/>
      <c r="N294" s="71"/>
      <c r="O294" s="71"/>
      <c r="P294" s="71"/>
    </row>
    <row r="295" spans="1:16" s="98" customFormat="1" ht="22.5">
      <c r="A295" s="100"/>
      <c r="B295" s="70" t="s">
        <v>139</v>
      </c>
      <c r="C295" s="39" t="s">
        <v>16</v>
      </c>
      <c r="D295" s="14">
        <f t="shared" si="36"/>
        <v>4417</v>
      </c>
      <c r="E295" s="85"/>
      <c r="F295" s="85"/>
      <c r="G295" s="85"/>
      <c r="H295" s="85"/>
      <c r="I295" s="85"/>
      <c r="J295" s="85"/>
      <c r="K295" s="85"/>
      <c r="L295" s="85"/>
      <c r="M295" s="85">
        <v>4417</v>
      </c>
      <c r="N295" s="85"/>
      <c r="O295" s="85"/>
      <c r="P295" s="85"/>
    </row>
    <row r="296" spans="1:16" s="98" customFormat="1" ht="11.25">
      <c r="A296" s="100"/>
      <c r="B296" s="66" t="s">
        <v>142</v>
      </c>
      <c r="C296" s="39" t="s">
        <v>16</v>
      </c>
      <c r="D296" s="14">
        <f t="shared" si="36"/>
        <v>2805</v>
      </c>
      <c r="E296" s="85"/>
      <c r="F296" s="85"/>
      <c r="G296" s="85"/>
      <c r="H296" s="85"/>
      <c r="I296" s="85"/>
      <c r="J296" s="85"/>
      <c r="K296" s="85"/>
      <c r="L296" s="85"/>
      <c r="M296" s="85">
        <v>2805</v>
      </c>
      <c r="N296" s="85"/>
      <c r="O296" s="85"/>
      <c r="P296" s="85"/>
    </row>
    <row r="297" spans="1:16" s="98" customFormat="1" ht="11.25">
      <c r="A297" s="100"/>
      <c r="B297" s="66" t="s">
        <v>140</v>
      </c>
      <c r="C297" s="67" t="s">
        <v>15</v>
      </c>
      <c r="D297" s="14">
        <f t="shared" si="36"/>
        <v>1844</v>
      </c>
      <c r="E297" s="85"/>
      <c r="F297" s="85"/>
      <c r="G297" s="85"/>
      <c r="H297" s="85"/>
      <c r="I297" s="85"/>
      <c r="J297" s="85"/>
      <c r="K297" s="85"/>
      <c r="L297" s="85">
        <v>1844</v>
      </c>
      <c r="M297" s="85"/>
      <c r="N297" s="85"/>
      <c r="O297" s="85"/>
      <c r="P297" s="85"/>
    </row>
    <row r="298" spans="1:16" s="98" customFormat="1" ht="22.5">
      <c r="A298" s="100"/>
      <c r="B298" s="66" t="s">
        <v>143</v>
      </c>
      <c r="C298" s="67" t="s">
        <v>16</v>
      </c>
      <c r="D298" s="14">
        <f t="shared" si="36"/>
        <v>6936</v>
      </c>
      <c r="E298" s="85"/>
      <c r="F298" s="85"/>
      <c r="G298" s="85"/>
      <c r="H298" s="85"/>
      <c r="I298" s="85"/>
      <c r="J298" s="85"/>
      <c r="K298" s="85"/>
      <c r="L298" s="85"/>
      <c r="M298" s="85">
        <v>6936</v>
      </c>
      <c r="N298" s="85"/>
      <c r="O298" s="85"/>
      <c r="P298" s="85"/>
    </row>
    <row r="299" spans="1:16" s="98" customFormat="1" ht="22.5">
      <c r="A299" s="100"/>
      <c r="B299" s="66" t="s">
        <v>144</v>
      </c>
      <c r="C299" s="67" t="s">
        <v>15</v>
      </c>
      <c r="D299" s="14">
        <f t="shared" si="36"/>
        <v>974</v>
      </c>
      <c r="E299" s="85"/>
      <c r="F299" s="85"/>
      <c r="G299" s="85"/>
      <c r="H299" s="85"/>
      <c r="I299" s="85"/>
      <c r="J299" s="85"/>
      <c r="K299" s="85"/>
      <c r="L299" s="85">
        <v>974</v>
      </c>
      <c r="M299" s="85"/>
      <c r="N299" s="85"/>
      <c r="O299" s="85"/>
      <c r="P299" s="85"/>
    </row>
    <row r="300" spans="1:16" s="98" customFormat="1" ht="22.5">
      <c r="A300" s="100"/>
      <c r="B300" s="70" t="s">
        <v>145</v>
      </c>
      <c r="C300" s="67" t="s">
        <v>16</v>
      </c>
      <c r="D300" s="14">
        <f t="shared" si="36"/>
        <v>2245</v>
      </c>
      <c r="E300" s="85"/>
      <c r="F300" s="85"/>
      <c r="G300" s="85"/>
      <c r="H300" s="85"/>
      <c r="I300" s="85"/>
      <c r="J300" s="85"/>
      <c r="K300" s="85"/>
      <c r="L300" s="85"/>
      <c r="M300" s="85">
        <v>2245</v>
      </c>
      <c r="N300" s="85"/>
      <c r="O300" s="85"/>
      <c r="P300" s="85"/>
    </row>
    <row r="301" spans="1:16" s="98" customFormat="1" ht="11.25">
      <c r="A301" s="100"/>
      <c r="B301" s="86" t="s">
        <v>146</v>
      </c>
      <c r="C301" s="67" t="s">
        <v>15</v>
      </c>
      <c r="D301" s="14">
        <f t="shared" si="36"/>
        <v>430</v>
      </c>
      <c r="E301" s="85"/>
      <c r="F301" s="85"/>
      <c r="G301" s="85"/>
      <c r="H301" s="85"/>
      <c r="I301" s="85"/>
      <c r="J301" s="85"/>
      <c r="K301" s="85"/>
      <c r="L301" s="85">
        <v>430</v>
      </c>
      <c r="M301" s="85"/>
      <c r="N301" s="85"/>
      <c r="O301" s="85"/>
      <c r="P301" s="85"/>
    </row>
    <row r="302" spans="1:16" s="98" customFormat="1" ht="22.5">
      <c r="A302" s="100"/>
      <c r="B302" s="66" t="s">
        <v>147</v>
      </c>
      <c r="C302" s="67" t="s">
        <v>15</v>
      </c>
      <c r="D302" s="14">
        <f t="shared" si="36"/>
        <v>957</v>
      </c>
      <c r="E302" s="85"/>
      <c r="F302" s="85"/>
      <c r="G302" s="85"/>
      <c r="H302" s="85"/>
      <c r="I302" s="85"/>
      <c r="J302" s="85"/>
      <c r="K302" s="85"/>
      <c r="L302" s="85">
        <v>957</v>
      </c>
      <c r="M302" s="85"/>
      <c r="N302" s="85"/>
      <c r="O302" s="85"/>
      <c r="P302" s="85"/>
    </row>
    <row r="303" spans="1:16" s="98" customFormat="1" ht="33.75">
      <c r="A303" s="100"/>
      <c r="B303" s="66" t="s">
        <v>296</v>
      </c>
      <c r="C303" s="67" t="s">
        <v>15</v>
      </c>
      <c r="D303" s="14">
        <f t="shared" si="36"/>
        <v>1477</v>
      </c>
      <c r="E303" s="85"/>
      <c r="F303" s="85"/>
      <c r="G303" s="85"/>
      <c r="H303" s="85"/>
      <c r="I303" s="85"/>
      <c r="J303" s="85"/>
      <c r="K303" s="85"/>
      <c r="L303" s="85">
        <v>1477</v>
      </c>
      <c r="M303" s="85"/>
      <c r="N303" s="85"/>
      <c r="O303" s="85"/>
      <c r="P303" s="85"/>
    </row>
    <row r="304" spans="1:16" s="98" customFormat="1" ht="22.5">
      <c r="A304" s="100"/>
      <c r="B304" s="70" t="s">
        <v>148</v>
      </c>
      <c r="C304" s="67" t="s">
        <v>17</v>
      </c>
      <c r="D304" s="14">
        <f t="shared" si="36"/>
        <v>3760</v>
      </c>
      <c r="E304" s="85"/>
      <c r="F304" s="85"/>
      <c r="G304" s="85"/>
      <c r="H304" s="85"/>
      <c r="I304" s="85"/>
      <c r="J304" s="85"/>
      <c r="K304" s="85"/>
      <c r="L304" s="85"/>
      <c r="M304" s="85"/>
      <c r="N304" s="85">
        <v>3760</v>
      </c>
      <c r="O304" s="85"/>
      <c r="P304" s="85"/>
    </row>
    <row r="305" spans="1:16" s="98" customFormat="1" ht="11.25" hidden="1">
      <c r="A305" s="100"/>
      <c r="B305" s="66"/>
      <c r="C305" s="67"/>
      <c r="D305" s="14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</row>
    <row r="306" spans="1:16" s="97" customFormat="1" ht="10.5">
      <c r="A306" s="65">
        <v>3</v>
      </c>
      <c r="B306" s="65" t="s">
        <v>125</v>
      </c>
      <c r="C306" s="53"/>
      <c r="D306" s="30">
        <f>SUM(E306:P306)</f>
        <v>14158</v>
      </c>
      <c r="E306" s="102">
        <f>SUM(E307:E316)</f>
        <v>0</v>
      </c>
      <c r="F306" s="102">
        <f aca="true" t="shared" si="39" ref="F306:P306">SUM(F307:F316)</f>
        <v>0</v>
      </c>
      <c r="G306" s="102">
        <f t="shared" si="39"/>
        <v>0</v>
      </c>
      <c r="H306" s="102">
        <f t="shared" si="39"/>
        <v>0</v>
      </c>
      <c r="I306" s="102">
        <f t="shared" si="39"/>
        <v>0</v>
      </c>
      <c r="J306" s="102">
        <f t="shared" si="39"/>
        <v>0</v>
      </c>
      <c r="K306" s="102">
        <f t="shared" si="39"/>
        <v>4366</v>
      </c>
      <c r="L306" s="102">
        <f t="shared" si="39"/>
        <v>4366</v>
      </c>
      <c r="M306" s="102">
        <f t="shared" si="39"/>
        <v>2094</v>
      </c>
      <c r="N306" s="102">
        <f t="shared" si="39"/>
        <v>3332</v>
      </c>
      <c r="O306" s="102">
        <f t="shared" si="39"/>
        <v>0</v>
      </c>
      <c r="P306" s="102">
        <f t="shared" si="39"/>
        <v>0</v>
      </c>
    </row>
    <row r="307" spans="1:16" s="98" customFormat="1" ht="11.25">
      <c r="A307" s="24"/>
      <c r="B307" s="70" t="s">
        <v>122</v>
      </c>
      <c r="C307" s="39" t="s">
        <v>15</v>
      </c>
      <c r="D307" s="14">
        <f t="shared" si="36"/>
        <v>4366</v>
      </c>
      <c r="E307" s="71"/>
      <c r="F307" s="71"/>
      <c r="G307" s="71"/>
      <c r="H307" s="71"/>
      <c r="I307" s="71"/>
      <c r="J307" s="71"/>
      <c r="K307" s="71"/>
      <c r="L307" s="71">
        <v>4366</v>
      </c>
      <c r="M307" s="71"/>
      <c r="N307" s="71"/>
      <c r="O307" s="71"/>
      <c r="P307" s="71"/>
    </row>
    <row r="308" spans="1:16" s="98" customFormat="1" ht="11.25">
      <c r="A308" s="24"/>
      <c r="B308" s="70" t="s">
        <v>295</v>
      </c>
      <c r="C308" s="39" t="s">
        <v>14</v>
      </c>
      <c r="D308" s="14">
        <f t="shared" si="36"/>
        <v>4366</v>
      </c>
      <c r="E308" s="71"/>
      <c r="F308" s="71"/>
      <c r="G308" s="71"/>
      <c r="H308" s="71"/>
      <c r="I308" s="71"/>
      <c r="J308" s="71"/>
      <c r="K308" s="71">
        <v>4366</v>
      </c>
      <c r="L308" s="71"/>
      <c r="M308" s="71"/>
      <c r="N308" s="71"/>
      <c r="O308" s="71"/>
      <c r="P308" s="71"/>
    </row>
    <row r="309" spans="1:16" s="98" customFormat="1" ht="22.5">
      <c r="A309" s="100"/>
      <c r="B309" s="66" t="s">
        <v>123</v>
      </c>
      <c r="C309" s="67" t="s">
        <v>17</v>
      </c>
      <c r="D309" s="14">
        <f aca="true" t="shared" si="40" ref="D309:D314">SUM(E309:P309)</f>
        <v>1433</v>
      </c>
      <c r="E309" s="71"/>
      <c r="F309" s="71"/>
      <c r="G309" s="71"/>
      <c r="H309" s="71"/>
      <c r="I309" s="71"/>
      <c r="J309" s="71"/>
      <c r="K309" s="71"/>
      <c r="L309" s="71"/>
      <c r="M309" s="71"/>
      <c r="N309" s="71">
        <v>1433</v>
      </c>
      <c r="O309" s="71"/>
      <c r="P309" s="71"/>
    </row>
    <row r="310" spans="1:16" s="98" customFormat="1" ht="11.25">
      <c r="A310" s="100"/>
      <c r="B310" s="70" t="s">
        <v>126</v>
      </c>
      <c r="C310" s="39" t="s">
        <v>16</v>
      </c>
      <c r="D310" s="14">
        <f t="shared" si="40"/>
        <v>494</v>
      </c>
      <c r="E310" s="71"/>
      <c r="F310" s="71"/>
      <c r="G310" s="71"/>
      <c r="H310" s="71"/>
      <c r="I310" s="71"/>
      <c r="J310" s="71"/>
      <c r="K310" s="71"/>
      <c r="L310" s="71"/>
      <c r="M310" s="71">
        <v>494</v>
      </c>
      <c r="N310" s="71"/>
      <c r="O310" s="71"/>
      <c r="P310" s="71"/>
    </row>
    <row r="311" spans="1:16" s="98" customFormat="1" ht="11.25">
      <c r="A311" s="24"/>
      <c r="B311" s="70" t="s">
        <v>124</v>
      </c>
      <c r="C311" s="39" t="s">
        <v>16</v>
      </c>
      <c r="D311" s="14">
        <f t="shared" si="40"/>
        <v>1600</v>
      </c>
      <c r="E311" s="71"/>
      <c r="F311" s="71"/>
      <c r="G311" s="71"/>
      <c r="H311" s="71"/>
      <c r="I311" s="71"/>
      <c r="J311" s="71"/>
      <c r="K311" s="71"/>
      <c r="L311" s="71"/>
      <c r="M311" s="71">
        <v>1600</v>
      </c>
      <c r="N311" s="71"/>
      <c r="O311" s="71"/>
      <c r="P311" s="71"/>
    </row>
    <row r="312" spans="1:16" s="98" customFormat="1" ht="11.25">
      <c r="A312" s="24"/>
      <c r="B312" s="70" t="s">
        <v>149</v>
      </c>
      <c r="C312" s="39" t="s">
        <v>17</v>
      </c>
      <c r="D312" s="14">
        <f t="shared" si="40"/>
        <v>1899</v>
      </c>
      <c r="E312" s="71"/>
      <c r="F312" s="71"/>
      <c r="G312" s="71"/>
      <c r="H312" s="71"/>
      <c r="I312" s="71"/>
      <c r="J312" s="71"/>
      <c r="K312" s="71"/>
      <c r="L312" s="71"/>
      <c r="M312" s="71"/>
      <c r="N312" s="71">
        <v>1899</v>
      </c>
      <c r="O312" s="71"/>
      <c r="P312" s="71"/>
    </row>
    <row r="313" spans="1:16" s="98" customFormat="1" ht="11.25" hidden="1">
      <c r="A313" s="24"/>
      <c r="B313" s="70"/>
      <c r="C313" s="39"/>
      <c r="D313" s="14">
        <f t="shared" si="40"/>
        <v>0</v>
      </c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spans="1:16" s="98" customFormat="1" ht="11.25" hidden="1">
      <c r="A314" s="24"/>
      <c r="B314" s="70"/>
      <c r="C314" s="39"/>
      <c r="D314" s="14">
        <f t="shared" si="40"/>
        <v>0</v>
      </c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1:16" s="98" customFormat="1" ht="11.25" hidden="1">
      <c r="A315" s="24"/>
      <c r="B315" s="70"/>
      <c r="C315" s="39"/>
      <c r="D315" s="14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1:16" s="98" customFormat="1" ht="11.25" hidden="1">
      <c r="A316" s="24"/>
      <c r="B316" s="70"/>
      <c r="C316" s="39"/>
      <c r="D316" s="14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1:16" s="97" customFormat="1" ht="10.5">
      <c r="A317" s="79">
        <v>4</v>
      </c>
      <c r="B317" s="79" t="s">
        <v>26</v>
      </c>
      <c r="C317" s="103"/>
      <c r="D317" s="42">
        <f t="shared" si="36"/>
        <v>40071</v>
      </c>
      <c r="E317" s="99">
        <f aca="true" t="shared" si="41" ref="E317:P317">SUM(E318:E321)</f>
        <v>0</v>
      </c>
      <c r="F317" s="99">
        <f t="shared" si="41"/>
        <v>0</v>
      </c>
      <c r="G317" s="99">
        <f t="shared" si="41"/>
        <v>0</v>
      </c>
      <c r="H317" s="99">
        <f t="shared" si="41"/>
        <v>0</v>
      </c>
      <c r="I317" s="99">
        <f t="shared" si="41"/>
        <v>11785</v>
      </c>
      <c r="J317" s="99">
        <f t="shared" si="41"/>
        <v>10546</v>
      </c>
      <c r="K317" s="99">
        <f t="shared" si="41"/>
        <v>0</v>
      </c>
      <c r="L317" s="99">
        <f t="shared" si="41"/>
        <v>0</v>
      </c>
      <c r="M317" s="99">
        <f t="shared" si="41"/>
        <v>17740</v>
      </c>
      <c r="N317" s="99">
        <f t="shared" si="41"/>
        <v>0</v>
      </c>
      <c r="O317" s="99">
        <f t="shared" si="41"/>
        <v>0</v>
      </c>
      <c r="P317" s="99">
        <f t="shared" si="41"/>
        <v>0</v>
      </c>
    </row>
    <row r="318" spans="1:16" s="98" customFormat="1" ht="11.25">
      <c r="A318" s="23"/>
      <c r="B318" s="17" t="s">
        <v>161</v>
      </c>
      <c r="C318" s="25" t="s">
        <v>16</v>
      </c>
      <c r="D318" s="14">
        <f t="shared" si="36"/>
        <v>17740</v>
      </c>
      <c r="E318" s="85"/>
      <c r="F318" s="85"/>
      <c r="G318" s="85"/>
      <c r="H318" s="85"/>
      <c r="I318" s="85"/>
      <c r="J318" s="85"/>
      <c r="K318" s="85"/>
      <c r="L318" s="85"/>
      <c r="M318" s="85">
        <v>17740</v>
      </c>
      <c r="N318" s="85"/>
      <c r="O318" s="85"/>
      <c r="P318" s="85"/>
    </row>
    <row r="319" spans="1:16" s="98" customFormat="1" ht="22.5">
      <c r="A319" s="24"/>
      <c r="B319" s="70" t="s">
        <v>293</v>
      </c>
      <c r="C319" s="39" t="s">
        <v>12</v>
      </c>
      <c r="D319" s="14">
        <f t="shared" si="36"/>
        <v>4786</v>
      </c>
      <c r="E319" s="71"/>
      <c r="F319" s="71"/>
      <c r="G319" s="71"/>
      <c r="H319" s="71"/>
      <c r="I319" s="71">
        <v>4786</v>
      </c>
      <c r="J319" s="71"/>
      <c r="K319" s="71"/>
      <c r="L319" s="71"/>
      <c r="M319" s="71"/>
      <c r="N319" s="71"/>
      <c r="O319" s="71"/>
      <c r="P319" s="71"/>
    </row>
    <row r="320" spans="1:16" s="98" customFormat="1" ht="22.5">
      <c r="A320" s="100"/>
      <c r="B320" s="66" t="s">
        <v>156</v>
      </c>
      <c r="C320" s="67" t="s">
        <v>13</v>
      </c>
      <c r="D320" s="14">
        <f t="shared" si="36"/>
        <v>10546</v>
      </c>
      <c r="E320" s="71"/>
      <c r="F320" s="71"/>
      <c r="G320" s="71"/>
      <c r="H320" s="71"/>
      <c r="I320" s="71"/>
      <c r="J320" s="71">
        <v>10546</v>
      </c>
      <c r="K320" s="71"/>
      <c r="L320" s="71"/>
      <c r="M320" s="71"/>
      <c r="N320" s="71"/>
      <c r="O320" s="71"/>
      <c r="P320" s="71"/>
    </row>
    <row r="321" spans="1:16" s="98" customFormat="1" ht="24" customHeight="1">
      <c r="A321" s="100"/>
      <c r="B321" s="66" t="s">
        <v>56</v>
      </c>
      <c r="C321" s="67" t="s">
        <v>12</v>
      </c>
      <c r="D321" s="14">
        <f t="shared" si="36"/>
        <v>6999</v>
      </c>
      <c r="E321" s="71"/>
      <c r="F321" s="71"/>
      <c r="G321" s="71"/>
      <c r="H321" s="71"/>
      <c r="I321" s="71">
        <v>6999</v>
      </c>
      <c r="J321" s="71"/>
      <c r="K321" s="71"/>
      <c r="L321" s="71"/>
      <c r="M321" s="71"/>
      <c r="N321" s="71"/>
      <c r="O321" s="71"/>
      <c r="P321" s="71"/>
    </row>
    <row r="322" spans="1:16" s="97" customFormat="1" ht="10.5">
      <c r="A322" s="68">
        <v>5</v>
      </c>
      <c r="B322" s="68" t="s">
        <v>58</v>
      </c>
      <c r="C322" s="69"/>
      <c r="D322" s="30">
        <f aca="true" t="shared" si="42" ref="D322:D329">SUM(E322:P322)</f>
        <v>15194</v>
      </c>
      <c r="E322" s="102">
        <f aca="true" t="shared" si="43" ref="E322:P322">SUM(E323:E325)</f>
        <v>0</v>
      </c>
      <c r="F322" s="102">
        <f t="shared" si="43"/>
        <v>0</v>
      </c>
      <c r="G322" s="102">
        <f t="shared" si="43"/>
        <v>0</v>
      </c>
      <c r="H322" s="102">
        <f t="shared" si="43"/>
        <v>0</v>
      </c>
      <c r="I322" s="102">
        <f t="shared" si="43"/>
        <v>0</v>
      </c>
      <c r="J322" s="102">
        <f t="shared" si="43"/>
        <v>0</v>
      </c>
      <c r="K322" s="102">
        <f t="shared" si="43"/>
        <v>8045</v>
      </c>
      <c r="L322" s="102">
        <f t="shared" si="43"/>
        <v>7149</v>
      </c>
      <c r="M322" s="102">
        <f t="shared" si="43"/>
        <v>0</v>
      </c>
      <c r="N322" s="102">
        <f t="shared" si="43"/>
        <v>0</v>
      </c>
      <c r="O322" s="102">
        <f t="shared" si="43"/>
        <v>0</v>
      </c>
      <c r="P322" s="102">
        <f t="shared" si="43"/>
        <v>0</v>
      </c>
    </row>
    <row r="323" spans="1:16" s="98" customFormat="1" ht="11.25" customHeight="1">
      <c r="A323" s="100"/>
      <c r="B323" s="66" t="s">
        <v>168</v>
      </c>
      <c r="C323" s="67" t="s">
        <v>14</v>
      </c>
      <c r="D323" s="76">
        <f t="shared" si="42"/>
        <v>8045</v>
      </c>
      <c r="E323" s="81"/>
      <c r="F323" s="81"/>
      <c r="G323" s="81"/>
      <c r="H323" s="81"/>
      <c r="I323" s="81"/>
      <c r="J323" s="81"/>
      <c r="K323" s="81">
        <v>8045</v>
      </c>
      <c r="L323" s="81"/>
      <c r="M323" s="81"/>
      <c r="N323" s="81"/>
      <c r="O323" s="81"/>
      <c r="P323" s="81"/>
    </row>
    <row r="324" spans="1:16" s="98" customFormat="1" ht="11.25">
      <c r="A324" s="24"/>
      <c r="B324" s="70" t="s">
        <v>167</v>
      </c>
      <c r="C324" s="39" t="s">
        <v>15</v>
      </c>
      <c r="D324" s="14">
        <f t="shared" si="42"/>
        <v>4161</v>
      </c>
      <c r="E324" s="71"/>
      <c r="F324" s="71"/>
      <c r="G324" s="71"/>
      <c r="H324" s="71"/>
      <c r="I324" s="71"/>
      <c r="J324" s="71"/>
      <c r="K324" s="71"/>
      <c r="L324" s="71">
        <v>4161</v>
      </c>
      <c r="M324" s="71"/>
      <c r="N324" s="71"/>
      <c r="O324" s="71"/>
      <c r="P324" s="71"/>
    </row>
    <row r="325" spans="1:16" s="98" customFormat="1" ht="33.75">
      <c r="A325" s="100"/>
      <c r="B325" s="66" t="s">
        <v>59</v>
      </c>
      <c r="C325" s="39" t="s">
        <v>15</v>
      </c>
      <c r="D325" s="14">
        <f t="shared" si="42"/>
        <v>2988</v>
      </c>
      <c r="E325" s="71"/>
      <c r="F325" s="71"/>
      <c r="G325" s="71"/>
      <c r="H325" s="71"/>
      <c r="I325" s="71"/>
      <c r="J325" s="71"/>
      <c r="K325" s="71"/>
      <c r="L325" s="71">
        <v>2988</v>
      </c>
      <c r="M325" s="71"/>
      <c r="N325" s="71"/>
      <c r="O325" s="71"/>
      <c r="P325" s="71"/>
    </row>
    <row r="326" spans="1:16" s="97" customFormat="1" ht="10.5">
      <c r="A326" s="68">
        <v>6</v>
      </c>
      <c r="B326" s="68" t="s">
        <v>171</v>
      </c>
      <c r="C326" s="69"/>
      <c r="D326" s="30">
        <f t="shared" si="42"/>
        <v>21224</v>
      </c>
      <c r="E326" s="102">
        <f>SUM(E327:E329)</f>
        <v>0</v>
      </c>
      <c r="F326" s="102">
        <f aca="true" t="shared" si="44" ref="F326:P326">SUM(F327:F329)</f>
        <v>0</v>
      </c>
      <c r="G326" s="102">
        <f t="shared" si="44"/>
        <v>0</v>
      </c>
      <c r="H326" s="102">
        <f t="shared" si="44"/>
        <v>0</v>
      </c>
      <c r="I326" s="102">
        <f t="shared" si="44"/>
        <v>0</v>
      </c>
      <c r="J326" s="102">
        <f t="shared" si="44"/>
        <v>0</v>
      </c>
      <c r="K326" s="102">
        <f t="shared" si="44"/>
        <v>14621</v>
      </c>
      <c r="L326" s="102">
        <f t="shared" si="44"/>
        <v>6603</v>
      </c>
      <c r="M326" s="102">
        <f t="shared" si="44"/>
        <v>0</v>
      </c>
      <c r="N326" s="102">
        <f t="shared" si="44"/>
        <v>0</v>
      </c>
      <c r="O326" s="102">
        <f t="shared" si="44"/>
        <v>0</v>
      </c>
      <c r="P326" s="102">
        <f t="shared" si="44"/>
        <v>0</v>
      </c>
    </row>
    <row r="327" spans="1:16" s="98" customFormat="1" ht="11.25">
      <c r="A327" s="24"/>
      <c r="B327" s="70" t="s">
        <v>46</v>
      </c>
      <c r="C327" s="39" t="s">
        <v>14</v>
      </c>
      <c r="D327" s="14">
        <f t="shared" si="42"/>
        <v>8243</v>
      </c>
      <c r="E327" s="71"/>
      <c r="F327" s="71"/>
      <c r="G327" s="71"/>
      <c r="H327" s="71"/>
      <c r="I327" s="71"/>
      <c r="J327" s="71"/>
      <c r="K327" s="71">
        <v>8243</v>
      </c>
      <c r="L327" s="71"/>
      <c r="M327" s="71"/>
      <c r="N327" s="71"/>
      <c r="O327" s="71"/>
      <c r="P327" s="71"/>
    </row>
    <row r="328" spans="1:16" s="98" customFormat="1" ht="22.5">
      <c r="A328" s="24"/>
      <c r="B328" s="66" t="s">
        <v>192</v>
      </c>
      <c r="C328" s="75" t="s">
        <v>14</v>
      </c>
      <c r="D328" s="76">
        <f t="shared" si="42"/>
        <v>6378</v>
      </c>
      <c r="E328" s="76"/>
      <c r="F328" s="76"/>
      <c r="G328" s="76"/>
      <c r="H328" s="76"/>
      <c r="I328" s="76"/>
      <c r="J328" s="76"/>
      <c r="K328" s="76">
        <v>6378</v>
      </c>
      <c r="L328" s="76"/>
      <c r="M328" s="76"/>
      <c r="N328" s="76"/>
      <c r="O328" s="76"/>
      <c r="P328" s="76"/>
    </row>
    <row r="329" spans="1:16" s="98" customFormat="1" ht="22.5">
      <c r="A329" s="24"/>
      <c r="B329" s="70" t="s">
        <v>193</v>
      </c>
      <c r="C329" s="43" t="s">
        <v>15</v>
      </c>
      <c r="D329" s="14">
        <f t="shared" si="42"/>
        <v>6603</v>
      </c>
      <c r="E329" s="14"/>
      <c r="F329" s="14"/>
      <c r="G329" s="14"/>
      <c r="H329" s="14"/>
      <c r="I329" s="14"/>
      <c r="J329" s="14"/>
      <c r="K329" s="14"/>
      <c r="L329" s="14">
        <v>6603</v>
      </c>
      <c r="M329" s="14"/>
      <c r="N329" s="14"/>
      <c r="O329" s="14"/>
      <c r="P329" s="14"/>
    </row>
    <row r="330" spans="1:16" s="97" customFormat="1" ht="10.5">
      <c r="A330" s="65">
        <v>7</v>
      </c>
      <c r="B330" s="65" t="s">
        <v>57</v>
      </c>
      <c r="C330" s="53"/>
      <c r="D330" s="30">
        <f aca="true" t="shared" si="45" ref="D330:D344">SUM(E330:P330)</f>
        <v>43736</v>
      </c>
      <c r="E330" s="102">
        <f aca="true" t="shared" si="46" ref="E330:P330">SUM(E331:E334)</f>
        <v>0</v>
      </c>
      <c r="F330" s="102">
        <f t="shared" si="46"/>
        <v>0</v>
      </c>
      <c r="G330" s="102">
        <f t="shared" si="46"/>
        <v>0</v>
      </c>
      <c r="H330" s="102">
        <f t="shared" si="46"/>
        <v>0</v>
      </c>
      <c r="I330" s="102">
        <f t="shared" si="46"/>
        <v>0</v>
      </c>
      <c r="J330" s="102">
        <f t="shared" si="46"/>
        <v>0</v>
      </c>
      <c r="K330" s="102">
        <f t="shared" si="46"/>
        <v>0</v>
      </c>
      <c r="L330" s="102">
        <f t="shared" si="46"/>
        <v>26071</v>
      </c>
      <c r="M330" s="102">
        <f t="shared" si="46"/>
        <v>0</v>
      </c>
      <c r="N330" s="102">
        <f t="shared" si="46"/>
        <v>6379</v>
      </c>
      <c r="O330" s="102">
        <f t="shared" si="46"/>
        <v>11286</v>
      </c>
      <c r="P330" s="102">
        <f t="shared" si="46"/>
        <v>0</v>
      </c>
    </row>
    <row r="331" spans="1:16" s="98" customFormat="1" ht="11.25">
      <c r="A331" s="24"/>
      <c r="B331" s="70" t="s">
        <v>163</v>
      </c>
      <c r="C331" s="39" t="s">
        <v>17</v>
      </c>
      <c r="D331" s="14">
        <f t="shared" si="45"/>
        <v>6379</v>
      </c>
      <c r="E331" s="71"/>
      <c r="F331" s="71"/>
      <c r="G331" s="71"/>
      <c r="H331" s="71"/>
      <c r="I331" s="71"/>
      <c r="J331" s="71"/>
      <c r="K331" s="71"/>
      <c r="L331" s="71"/>
      <c r="M331" s="71"/>
      <c r="N331" s="71">
        <v>6379</v>
      </c>
      <c r="O331" s="71"/>
      <c r="P331" s="71"/>
    </row>
    <row r="332" spans="1:16" s="98" customFormat="1" ht="11.25">
      <c r="A332" s="24"/>
      <c r="B332" s="66" t="s">
        <v>162</v>
      </c>
      <c r="C332" s="43" t="s">
        <v>15</v>
      </c>
      <c r="D332" s="14">
        <f t="shared" si="45"/>
        <v>26071</v>
      </c>
      <c r="E332" s="71"/>
      <c r="F332" s="71"/>
      <c r="G332" s="71"/>
      <c r="H332" s="71"/>
      <c r="I332" s="21"/>
      <c r="J332" s="21"/>
      <c r="K332" s="21"/>
      <c r="L332" s="71">
        <v>26071</v>
      </c>
      <c r="M332" s="71"/>
      <c r="N332" s="71"/>
      <c r="O332" s="71"/>
      <c r="P332" s="71"/>
    </row>
    <row r="333" spans="1:16" s="98" customFormat="1" ht="12" customHeight="1">
      <c r="A333" s="24"/>
      <c r="B333" s="70" t="s">
        <v>164</v>
      </c>
      <c r="C333" s="39" t="s">
        <v>18</v>
      </c>
      <c r="D333" s="14">
        <f t="shared" si="45"/>
        <v>5316</v>
      </c>
      <c r="E333" s="71"/>
      <c r="F333" s="71"/>
      <c r="G333" s="71"/>
      <c r="H333" s="71"/>
      <c r="I333" s="71"/>
      <c r="J333" s="21"/>
      <c r="K333" s="21"/>
      <c r="L333" s="21"/>
      <c r="M333" s="21"/>
      <c r="N333" s="71"/>
      <c r="O333" s="71">
        <v>5316</v>
      </c>
      <c r="P333" s="71"/>
    </row>
    <row r="334" spans="1:16" s="98" customFormat="1" ht="11.25">
      <c r="A334" s="100"/>
      <c r="B334" s="70" t="s">
        <v>165</v>
      </c>
      <c r="C334" s="39" t="s">
        <v>18</v>
      </c>
      <c r="D334" s="14">
        <f t="shared" si="45"/>
        <v>5970</v>
      </c>
      <c r="E334" s="71"/>
      <c r="F334" s="71"/>
      <c r="G334" s="71"/>
      <c r="H334" s="71"/>
      <c r="I334" s="14"/>
      <c r="J334" s="14"/>
      <c r="K334" s="71"/>
      <c r="L334" s="71"/>
      <c r="M334" s="71"/>
      <c r="N334" s="71"/>
      <c r="O334" s="71">
        <v>5970</v>
      </c>
      <c r="P334" s="71"/>
    </row>
    <row r="335" spans="1:16" s="97" customFormat="1" ht="10.5">
      <c r="A335" s="68">
        <v>8</v>
      </c>
      <c r="B335" s="68" t="s">
        <v>297</v>
      </c>
      <c r="C335" s="69"/>
      <c r="D335" s="30">
        <f t="shared" si="45"/>
        <v>20561</v>
      </c>
      <c r="E335" s="102">
        <f>SUM(E336:E337)</f>
        <v>0</v>
      </c>
      <c r="F335" s="102">
        <f aca="true" t="shared" si="47" ref="F335:P335">SUM(F336:F337)</f>
        <v>0</v>
      </c>
      <c r="G335" s="102">
        <f t="shared" si="47"/>
        <v>0</v>
      </c>
      <c r="H335" s="102">
        <f t="shared" si="47"/>
        <v>0</v>
      </c>
      <c r="I335" s="102">
        <f t="shared" si="47"/>
        <v>7432</v>
      </c>
      <c r="J335" s="102">
        <f t="shared" si="47"/>
        <v>0</v>
      </c>
      <c r="K335" s="102">
        <f t="shared" si="47"/>
        <v>0</v>
      </c>
      <c r="L335" s="102">
        <f t="shared" si="47"/>
        <v>0</v>
      </c>
      <c r="M335" s="102">
        <f t="shared" si="47"/>
        <v>0</v>
      </c>
      <c r="N335" s="102">
        <f t="shared" si="47"/>
        <v>13129</v>
      </c>
      <c r="O335" s="102">
        <f t="shared" si="47"/>
        <v>0</v>
      </c>
      <c r="P335" s="102">
        <f t="shared" si="47"/>
        <v>0</v>
      </c>
    </row>
    <row r="336" spans="1:16" s="98" customFormat="1" ht="11.25">
      <c r="A336" s="100"/>
      <c r="B336" s="66" t="s">
        <v>298</v>
      </c>
      <c r="C336" s="67" t="s">
        <v>12</v>
      </c>
      <c r="D336" s="14">
        <f t="shared" si="45"/>
        <v>7432</v>
      </c>
      <c r="E336" s="71"/>
      <c r="F336" s="71"/>
      <c r="G336" s="71"/>
      <c r="H336" s="71"/>
      <c r="I336" s="71">
        <v>7432</v>
      </c>
      <c r="J336" s="71"/>
      <c r="K336" s="71"/>
      <c r="L336" s="71"/>
      <c r="M336" s="71"/>
      <c r="N336" s="71"/>
      <c r="O336" s="71"/>
      <c r="P336" s="71"/>
    </row>
    <row r="337" spans="1:16" s="98" customFormat="1" ht="22.5">
      <c r="A337" s="100"/>
      <c r="B337" s="70" t="s">
        <v>215</v>
      </c>
      <c r="C337" s="43" t="s">
        <v>17</v>
      </c>
      <c r="D337" s="14">
        <f>SUM(E337:P337)</f>
        <v>13129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>
        <f>686+686+686+686+686+686+686+686+489+489+489+686+686+686+686+686+686+686+686+686</f>
        <v>13129</v>
      </c>
      <c r="O337" s="14"/>
      <c r="P337" s="14"/>
    </row>
    <row r="338" spans="1:16" s="97" customFormat="1" ht="10.5">
      <c r="A338" s="65">
        <v>9</v>
      </c>
      <c r="B338" s="65" t="s">
        <v>169</v>
      </c>
      <c r="C338" s="53"/>
      <c r="D338" s="30">
        <f t="shared" si="45"/>
        <v>14649</v>
      </c>
      <c r="E338" s="102">
        <f aca="true" t="shared" si="48" ref="E338:P338">E339</f>
        <v>0</v>
      </c>
      <c r="F338" s="102">
        <f t="shared" si="48"/>
        <v>0</v>
      </c>
      <c r="G338" s="102">
        <f t="shared" si="48"/>
        <v>0</v>
      </c>
      <c r="H338" s="102">
        <f t="shared" si="48"/>
        <v>0</v>
      </c>
      <c r="I338" s="102">
        <f t="shared" si="48"/>
        <v>0</v>
      </c>
      <c r="J338" s="102">
        <f t="shared" si="48"/>
        <v>0</v>
      </c>
      <c r="K338" s="102">
        <f t="shared" si="48"/>
        <v>0</v>
      </c>
      <c r="L338" s="102">
        <f t="shared" si="48"/>
        <v>14649</v>
      </c>
      <c r="M338" s="102">
        <f t="shared" si="48"/>
        <v>0</v>
      </c>
      <c r="N338" s="102">
        <f t="shared" si="48"/>
        <v>0</v>
      </c>
      <c r="O338" s="102">
        <f t="shared" si="48"/>
        <v>0</v>
      </c>
      <c r="P338" s="102">
        <f t="shared" si="48"/>
        <v>0</v>
      </c>
    </row>
    <row r="339" spans="1:16" s="98" customFormat="1" ht="11.25">
      <c r="A339" s="24"/>
      <c r="B339" s="70" t="s">
        <v>170</v>
      </c>
      <c r="C339" s="39" t="s">
        <v>15</v>
      </c>
      <c r="D339" s="14">
        <f t="shared" si="45"/>
        <v>14649</v>
      </c>
      <c r="E339" s="71"/>
      <c r="F339" s="71"/>
      <c r="G339" s="71"/>
      <c r="H339" s="71"/>
      <c r="I339" s="71"/>
      <c r="J339" s="71"/>
      <c r="K339" s="71"/>
      <c r="L339" s="71">
        <v>14649</v>
      </c>
      <c r="M339" s="71"/>
      <c r="N339" s="71"/>
      <c r="O339" s="71"/>
      <c r="P339" s="71"/>
    </row>
    <row r="340" spans="1:16" s="97" customFormat="1" ht="10.5">
      <c r="A340" s="65">
        <v>10</v>
      </c>
      <c r="B340" s="44" t="s">
        <v>221</v>
      </c>
      <c r="C340" s="53"/>
      <c r="D340" s="30">
        <f t="shared" si="45"/>
        <v>4207</v>
      </c>
      <c r="E340" s="102">
        <f aca="true" t="shared" si="49" ref="E340:P340">E341</f>
        <v>0</v>
      </c>
      <c r="F340" s="102">
        <f t="shared" si="49"/>
        <v>0</v>
      </c>
      <c r="G340" s="102">
        <f t="shared" si="49"/>
        <v>0</v>
      </c>
      <c r="H340" s="102">
        <f t="shared" si="49"/>
        <v>0</v>
      </c>
      <c r="I340" s="102">
        <f t="shared" si="49"/>
        <v>4207</v>
      </c>
      <c r="J340" s="102">
        <f t="shared" si="49"/>
        <v>0</v>
      </c>
      <c r="K340" s="102">
        <f t="shared" si="49"/>
        <v>0</v>
      </c>
      <c r="L340" s="102">
        <f t="shared" si="49"/>
        <v>0</v>
      </c>
      <c r="M340" s="102">
        <f t="shared" si="49"/>
        <v>0</v>
      </c>
      <c r="N340" s="102">
        <f t="shared" si="49"/>
        <v>0</v>
      </c>
      <c r="O340" s="102">
        <f t="shared" si="49"/>
        <v>0</v>
      </c>
      <c r="P340" s="102">
        <f t="shared" si="49"/>
        <v>0</v>
      </c>
    </row>
    <row r="341" spans="1:17" s="98" customFormat="1" ht="11.25">
      <c r="A341" s="24"/>
      <c r="B341" s="70" t="s">
        <v>226</v>
      </c>
      <c r="C341" s="43" t="s">
        <v>12</v>
      </c>
      <c r="D341" s="14">
        <f t="shared" si="45"/>
        <v>4207</v>
      </c>
      <c r="E341" s="14"/>
      <c r="F341" s="14"/>
      <c r="G341" s="14"/>
      <c r="H341" s="14"/>
      <c r="I341" s="14">
        <v>4207</v>
      </c>
      <c r="J341" s="14"/>
      <c r="K341" s="14"/>
      <c r="L341" s="14"/>
      <c r="M341" s="14"/>
      <c r="N341" s="14"/>
      <c r="O341" s="14"/>
      <c r="P341" s="14"/>
      <c r="Q341" s="1"/>
    </row>
    <row r="342" spans="1:16" s="31" customFormat="1" ht="10.5">
      <c r="A342" s="28"/>
      <c r="B342" s="28" t="s">
        <v>3</v>
      </c>
      <c r="C342" s="29"/>
      <c r="D342" s="30">
        <f t="shared" si="45"/>
        <v>287863</v>
      </c>
      <c r="E342" s="30">
        <f aca="true" t="shared" si="50" ref="E342:P342">E273+E279+E306+E317+E322+E326+E330+E335+E338+E340</f>
        <v>0</v>
      </c>
      <c r="F342" s="30">
        <f t="shared" si="50"/>
        <v>0</v>
      </c>
      <c r="G342" s="30">
        <f t="shared" si="50"/>
        <v>0</v>
      </c>
      <c r="H342" s="30">
        <f t="shared" si="50"/>
        <v>0</v>
      </c>
      <c r="I342" s="30">
        <f t="shared" si="50"/>
        <v>23424</v>
      </c>
      <c r="J342" s="30">
        <f t="shared" si="50"/>
        <v>26000</v>
      </c>
      <c r="K342" s="30">
        <f t="shared" si="50"/>
        <v>27032</v>
      </c>
      <c r="L342" s="30">
        <f t="shared" si="50"/>
        <v>113236</v>
      </c>
      <c r="M342" s="30">
        <f t="shared" si="50"/>
        <v>55742</v>
      </c>
      <c r="N342" s="30">
        <f t="shared" si="50"/>
        <v>31143</v>
      </c>
      <c r="O342" s="30">
        <f t="shared" si="50"/>
        <v>11286</v>
      </c>
      <c r="P342" s="30">
        <f t="shared" si="50"/>
        <v>0</v>
      </c>
    </row>
    <row r="343" spans="1:16" s="31" customFormat="1" ht="10.5">
      <c r="A343" s="33"/>
      <c r="B343" s="33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1:16" s="31" customFormat="1" ht="10.5">
      <c r="A344" s="28"/>
      <c r="B344" s="28" t="s">
        <v>320</v>
      </c>
      <c r="C344" s="29" t="s">
        <v>13</v>
      </c>
      <c r="D344" s="30">
        <f t="shared" si="45"/>
        <v>13229</v>
      </c>
      <c r="E344" s="30"/>
      <c r="F344" s="30"/>
      <c r="G344" s="30"/>
      <c r="H344" s="30"/>
      <c r="I344" s="30"/>
      <c r="J344" s="30">
        <v>13229</v>
      </c>
      <c r="K344" s="30"/>
      <c r="L344" s="30"/>
      <c r="M344" s="30"/>
      <c r="N344" s="30"/>
      <c r="O344" s="30"/>
      <c r="P344" s="30"/>
    </row>
    <row r="345" spans="1:16" s="31" customFormat="1" ht="10.5">
      <c r="A345" s="33"/>
      <c r="B345" s="33"/>
      <c r="C345" s="34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1:16" s="31" customFormat="1" ht="14.25">
      <c r="A346" s="5" t="s">
        <v>20</v>
      </c>
      <c r="B346" s="33"/>
      <c r="C346" s="34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1:16" s="31" customFormat="1" ht="34.5" thickBot="1">
      <c r="A347" s="8" t="s">
        <v>1</v>
      </c>
      <c r="B347" s="8" t="s">
        <v>2</v>
      </c>
      <c r="C347" s="8" t="s">
        <v>23</v>
      </c>
      <c r="D347" s="9" t="s">
        <v>42</v>
      </c>
      <c r="E347" s="95" t="s">
        <v>9</v>
      </c>
      <c r="F347" s="95" t="s">
        <v>10</v>
      </c>
      <c r="G347" s="95" t="s">
        <v>11</v>
      </c>
      <c r="H347" s="95" t="s">
        <v>8</v>
      </c>
      <c r="I347" s="95" t="s">
        <v>12</v>
      </c>
      <c r="J347" s="95" t="s">
        <v>13</v>
      </c>
      <c r="K347" s="95" t="s">
        <v>14</v>
      </c>
      <c r="L347" s="95" t="s">
        <v>15</v>
      </c>
      <c r="M347" s="95" t="s">
        <v>16</v>
      </c>
      <c r="N347" s="95" t="s">
        <v>17</v>
      </c>
      <c r="O347" s="95" t="s">
        <v>18</v>
      </c>
      <c r="P347" s="95" t="s">
        <v>19</v>
      </c>
    </row>
    <row r="348" spans="1:16" s="31" customFormat="1" ht="11.25" thickTop="1">
      <c r="A348" s="79"/>
      <c r="B348" s="79" t="s">
        <v>69</v>
      </c>
      <c r="C348" s="103"/>
      <c r="D348" s="42">
        <f>SUM(E348:P348)</f>
        <v>810</v>
      </c>
      <c r="E348" s="99">
        <f aca="true" t="shared" si="51" ref="E348:P348">SUM(E349:E350)</f>
        <v>0</v>
      </c>
      <c r="F348" s="99">
        <f t="shared" si="51"/>
        <v>0</v>
      </c>
      <c r="G348" s="99">
        <f t="shared" si="51"/>
        <v>0</v>
      </c>
      <c r="H348" s="99">
        <f t="shared" si="51"/>
        <v>0</v>
      </c>
      <c r="I348" s="99">
        <f t="shared" si="51"/>
        <v>0</v>
      </c>
      <c r="J348" s="99">
        <f t="shared" si="51"/>
        <v>0</v>
      </c>
      <c r="K348" s="99">
        <f t="shared" si="51"/>
        <v>0</v>
      </c>
      <c r="L348" s="99">
        <f t="shared" si="51"/>
        <v>810</v>
      </c>
      <c r="M348" s="99">
        <f t="shared" si="51"/>
        <v>0</v>
      </c>
      <c r="N348" s="99">
        <f t="shared" si="51"/>
        <v>0</v>
      </c>
      <c r="O348" s="99">
        <f t="shared" si="51"/>
        <v>0</v>
      </c>
      <c r="P348" s="99">
        <f t="shared" si="51"/>
        <v>0</v>
      </c>
    </row>
    <row r="349" spans="1:16" s="31" customFormat="1" ht="11.25">
      <c r="A349" s="24"/>
      <c r="B349" s="22" t="s">
        <v>46</v>
      </c>
      <c r="C349" s="43" t="s">
        <v>15</v>
      </c>
      <c r="D349" s="14">
        <f>SUM(E349:P349)</f>
        <v>810</v>
      </c>
      <c r="E349" s="71"/>
      <c r="F349" s="71"/>
      <c r="G349" s="71"/>
      <c r="H349" s="71"/>
      <c r="I349" s="71"/>
      <c r="J349" s="71"/>
      <c r="K349" s="71"/>
      <c r="L349" s="71">
        <v>810</v>
      </c>
      <c r="M349" s="71"/>
      <c r="N349" s="71"/>
      <c r="O349" s="71"/>
      <c r="P349" s="71"/>
    </row>
    <row r="350" spans="1:16" s="31" customFormat="1" ht="11.25" hidden="1">
      <c r="A350" s="24"/>
      <c r="B350" s="22"/>
      <c r="C350" s="43"/>
      <c r="D350" s="14">
        <f>SUM(E350:P350)</f>
        <v>0</v>
      </c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spans="1:16" s="31" customFormat="1" ht="11.25">
      <c r="A351" s="104"/>
      <c r="B351" s="105"/>
      <c r="C351" s="106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1:16" s="31" customFormat="1" ht="11.25">
      <c r="A352" s="104"/>
      <c r="B352" s="105"/>
      <c r="C352" s="106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1:16" ht="14.25">
      <c r="A353" s="5" t="s">
        <v>70</v>
      </c>
      <c r="C353" s="4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34.5" thickBot="1">
      <c r="A354" s="8" t="s">
        <v>1</v>
      </c>
      <c r="B354" s="8" t="s">
        <v>2</v>
      </c>
      <c r="C354" s="8" t="s">
        <v>23</v>
      </c>
      <c r="D354" s="9" t="s">
        <v>42</v>
      </c>
      <c r="E354" s="95" t="s">
        <v>9</v>
      </c>
      <c r="F354" s="95" t="s">
        <v>10</v>
      </c>
      <c r="G354" s="95" t="s">
        <v>11</v>
      </c>
      <c r="H354" s="95" t="s">
        <v>8</v>
      </c>
      <c r="I354" s="95" t="s">
        <v>12</v>
      </c>
      <c r="J354" s="95" t="s">
        <v>13</v>
      </c>
      <c r="K354" s="95" t="s">
        <v>14</v>
      </c>
      <c r="L354" s="95" t="s">
        <v>15</v>
      </c>
      <c r="M354" s="95" t="s">
        <v>16</v>
      </c>
      <c r="N354" s="95" t="s">
        <v>17</v>
      </c>
      <c r="O354" s="95" t="s">
        <v>18</v>
      </c>
      <c r="P354" s="95" t="s">
        <v>19</v>
      </c>
    </row>
    <row r="355" spans="1:16" s="31" customFormat="1" ht="11.25" thickTop="1">
      <c r="A355" s="28"/>
      <c r="B355" s="44" t="s">
        <v>66</v>
      </c>
      <c r="C355" s="109"/>
      <c r="D355" s="30">
        <f>SUM(E355:P355)</f>
        <v>90000</v>
      </c>
      <c r="E355" s="30">
        <f aca="true" t="shared" si="52" ref="E355:P355">E356+E360</f>
        <v>0</v>
      </c>
      <c r="F355" s="30">
        <f t="shared" si="52"/>
        <v>0</v>
      </c>
      <c r="G355" s="30">
        <f t="shared" si="52"/>
        <v>0</v>
      </c>
      <c r="H355" s="30">
        <f t="shared" si="52"/>
        <v>0</v>
      </c>
      <c r="I355" s="30">
        <f t="shared" si="52"/>
        <v>86550</v>
      </c>
      <c r="J355" s="30">
        <f t="shared" si="52"/>
        <v>3450</v>
      </c>
      <c r="K355" s="30">
        <f t="shared" si="52"/>
        <v>0</v>
      </c>
      <c r="L355" s="30">
        <f t="shared" si="52"/>
        <v>0</v>
      </c>
      <c r="M355" s="30">
        <f t="shared" si="52"/>
        <v>0</v>
      </c>
      <c r="N355" s="30">
        <f t="shared" si="52"/>
        <v>0</v>
      </c>
      <c r="O355" s="30">
        <f t="shared" si="52"/>
        <v>0</v>
      </c>
      <c r="P355" s="30">
        <f t="shared" si="52"/>
        <v>0</v>
      </c>
    </row>
    <row r="356" spans="1:16" s="16" customFormat="1" ht="11.25">
      <c r="A356" s="20"/>
      <c r="B356" s="110" t="s">
        <v>50</v>
      </c>
      <c r="C356" s="111"/>
      <c r="D356" s="112">
        <f>SUM(E356:P356)</f>
        <v>7150</v>
      </c>
      <c r="E356" s="112">
        <f aca="true" t="shared" si="53" ref="E356:P356">SUM(E357:E359)</f>
        <v>0</v>
      </c>
      <c r="F356" s="112">
        <f t="shared" si="53"/>
        <v>0</v>
      </c>
      <c r="G356" s="112">
        <f t="shared" si="53"/>
        <v>0</v>
      </c>
      <c r="H356" s="112">
        <f t="shared" si="53"/>
        <v>0</v>
      </c>
      <c r="I356" s="112">
        <f t="shared" si="53"/>
        <v>3700</v>
      </c>
      <c r="J356" s="112">
        <f t="shared" si="53"/>
        <v>3450</v>
      </c>
      <c r="K356" s="112">
        <f t="shared" si="53"/>
        <v>0</v>
      </c>
      <c r="L356" s="112">
        <f t="shared" si="53"/>
        <v>0</v>
      </c>
      <c r="M356" s="112">
        <f t="shared" si="53"/>
        <v>0</v>
      </c>
      <c r="N356" s="112">
        <f t="shared" si="53"/>
        <v>0</v>
      </c>
      <c r="O356" s="112">
        <f t="shared" si="53"/>
        <v>0</v>
      </c>
      <c r="P356" s="112">
        <f t="shared" si="53"/>
        <v>0</v>
      </c>
    </row>
    <row r="357" spans="1:16" ht="11.25">
      <c r="A357" s="21"/>
      <c r="B357" s="70" t="s">
        <v>284</v>
      </c>
      <c r="C357" s="113" t="s">
        <v>13</v>
      </c>
      <c r="D357" s="14">
        <f aca="true" t="shared" si="54" ref="D357:D367">SUM(E357:P357)</f>
        <v>3450</v>
      </c>
      <c r="E357" s="14"/>
      <c r="F357" s="14"/>
      <c r="G357" s="14"/>
      <c r="H357" s="14"/>
      <c r="I357" s="14"/>
      <c r="J357" s="14">
        <v>3450</v>
      </c>
      <c r="K357" s="14"/>
      <c r="L357" s="14"/>
      <c r="M357" s="14"/>
      <c r="N357" s="14"/>
      <c r="O357" s="14"/>
      <c r="P357" s="14"/>
    </row>
    <row r="358" spans="1:16" ht="11.25">
      <c r="A358" s="21"/>
      <c r="B358" s="70" t="s">
        <v>285</v>
      </c>
      <c r="C358" s="113" t="s">
        <v>12</v>
      </c>
      <c r="D358" s="14">
        <f t="shared" si="54"/>
        <v>1450</v>
      </c>
      <c r="E358" s="14"/>
      <c r="F358" s="14"/>
      <c r="G358" s="14"/>
      <c r="H358" s="14"/>
      <c r="I358" s="14">
        <v>1450</v>
      </c>
      <c r="J358" s="14"/>
      <c r="K358" s="14"/>
      <c r="L358" s="14"/>
      <c r="M358" s="14"/>
      <c r="N358" s="14"/>
      <c r="O358" s="14"/>
      <c r="P358" s="14"/>
    </row>
    <row r="359" spans="1:16" ht="11.25">
      <c r="A359" s="21"/>
      <c r="B359" s="70" t="s">
        <v>286</v>
      </c>
      <c r="C359" s="113" t="s">
        <v>12</v>
      </c>
      <c r="D359" s="14">
        <f t="shared" si="54"/>
        <v>2250</v>
      </c>
      <c r="E359" s="14"/>
      <c r="F359" s="14"/>
      <c r="G359" s="14"/>
      <c r="H359" s="14"/>
      <c r="I359" s="14">
        <v>2250</v>
      </c>
      <c r="J359" s="14"/>
      <c r="K359" s="14"/>
      <c r="L359" s="14"/>
      <c r="M359" s="14"/>
      <c r="N359" s="14"/>
      <c r="O359" s="14"/>
      <c r="P359" s="14"/>
    </row>
    <row r="360" spans="1:16" s="117" customFormat="1" ht="11.25">
      <c r="A360" s="114"/>
      <c r="B360" s="114" t="s">
        <v>51</v>
      </c>
      <c r="C360" s="115"/>
      <c r="D360" s="112">
        <f>SUM(E360:P360)</f>
        <v>82850</v>
      </c>
      <c r="E360" s="116">
        <f aca="true" t="shared" si="55" ref="E360:P360">SUM(E361:E367)</f>
        <v>0</v>
      </c>
      <c r="F360" s="116">
        <f t="shared" si="55"/>
        <v>0</v>
      </c>
      <c r="G360" s="116">
        <f t="shared" si="55"/>
        <v>0</v>
      </c>
      <c r="H360" s="116">
        <f t="shared" si="55"/>
        <v>0</v>
      </c>
      <c r="I360" s="116">
        <f t="shared" si="55"/>
        <v>82850</v>
      </c>
      <c r="J360" s="116">
        <f t="shared" si="55"/>
        <v>0</v>
      </c>
      <c r="K360" s="116">
        <f t="shared" si="55"/>
        <v>0</v>
      </c>
      <c r="L360" s="116">
        <f t="shared" si="55"/>
        <v>0</v>
      </c>
      <c r="M360" s="116">
        <f t="shared" si="55"/>
        <v>0</v>
      </c>
      <c r="N360" s="116">
        <f t="shared" si="55"/>
        <v>0</v>
      </c>
      <c r="O360" s="116">
        <f t="shared" si="55"/>
        <v>0</v>
      </c>
      <c r="P360" s="116">
        <f t="shared" si="55"/>
        <v>0</v>
      </c>
    </row>
    <row r="361" spans="1:16" ht="11.25">
      <c r="A361" s="21"/>
      <c r="B361" s="70" t="s">
        <v>287</v>
      </c>
      <c r="C361" s="113" t="s">
        <v>12</v>
      </c>
      <c r="D361" s="14">
        <f t="shared" si="54"/>
        <v>7241</v>
      </c>
      <c r="E361" s="14"/>
      <c r="F361" s="14"/>
      <c r="G361" s="14"/>
      <c r="H361" s="14"/>
      <c r="I361" s="14">
        <v>7241</v>
      </c>
      <c r="J361" s="14"/>
      <c r="K361" s="14"/>
      <c r="L361" s="14"/>
      <c r="M361" s="14"/>
      <c r="N361" s="14"/>
      <c r="O361" s="14"/>
      <c r="P361" s="14"/>
    </row>
    <row r="362" spans="1:16" ht="11.25">
      <c r="A362" s="21"/>
      <c r="B362" s="70" t="s">
        <v>288</v>
      </c>
      <c r="C362" s="113" t="s">
        <v>12</v>
      </c>
      <c r="D362" s="14">
        <f t="shared" si="54"/>
        <v>5977</v>
      </c>
      <c r="E362" s="14"/>
      <c r="F362" s="14"/>
      <c r="G362" s="14"/>
      <c r="H362" s="14"/>
      <c r="I362" s="14">
        <v>5977</v>
      </c>
      <c r="J362" s="14"/>
      <c r="K362" s="14"/>
      <c r="L362" s="14"/>
      <c r="M362" s="14"/>
      <c r="N362" s="14"/>
      <c r="O362" s="14"/>
      <c r="P362" s="14"/>
    </row>
    <row r="363" spans="1:16" ht="11.25">
      <c r="A363" s="21"/>
      <c r="B363" s="70" t="s">
        <v>289</v>
      </c>
      <c r="C363" s="113" t="s">
        <v>12</v>
      </c>
      <c r="D363" s="14">
        <f t="shared" si="54"/>
        <v>17652</v>
      </c>
      <c r="E363" s="14"/>
      <c r="F363" s="14"/>
      <c r="G363" s="14"/>
      <c r="H363" s="14"/>
      <c r="I363" s="14">
        <v>17652</v>
      </c>
      <c r="J363" s="14"/>
      <c r="K363" s="14"/>
      <c r="L363" s="14"/>
      <c r="M363" s="14"/>
      <c r="N363" s="14"/>
      <c r="O363" s="14"/>
      <c r="P363" s="14"/>
    </row>
    <row r="364" spans="1:16" ht="22.5">
      <c r="A364" s="21"/>
      <c r="B364" s="70" t="s">
        <v>52</v>
      </c>
      <c r="C364" s="113" t="s">
        <v>12</v>
      </c>
      <c r="D364" s="14">
        <f t="shared" si="54"/>
        <v>746</v>
      </c>
      <c r="E364" s="14"/>
      <c r="F364" s="14"/>
      <c r="G364" s="14"/>
      <c r="H364" s="14"/>
      <c r="I364" s="14">
        <v>746</v>
      </c>
      <c r="J364" s="14"/>
      <c r="K364" s="14"/>
      <c r="L364" s="14"/>
      <c r="M364" s="14"/>
      <c r="N364" s="14"/>
      <c r="O364" s="14"/>
      <c r="P364" s="14"/>
    </row>
    <row r="365" spans="1:16" ht="11.25">
      <c r="A365" s="74"/>
      <c r="B365" s="70" t="s">
        <v>290</v>
      </c>
      <c r="C365" s="113" t="s">
        <v>12</v>
      </c>
      <c r="D365" s="14">
        <f t="shared" si="54"/>
        <v>25742</v>
      </c>
      <c r="E365" s="76"/>
      <c r="F365" s="76"/>
      <c r="G365" s="76"/>
      <c r="H365" s="76"/>
      <c r="I365" s="14">
        <v>25742</v>
      </c>
      <c r="J365" s="76"/>
      <c r="K365" s="76"/>
      <c r="L365" s="76"/>
      <c r="M365" s="76"/>
      <c r="N365" s="76"/>
      <c r="O365" s="76"/>
      <c r="P365" s="76"/>
    </row>
    <row r="366" spans="1:16" ht="11.25">
      <c r="A366" s="21"/>
      <c r="B366" s="70" t="s">
        <v>292</v>
      </c>
      <c r="C366" s="113" t="s">
        <v>12</v>
      </c>
      <c r="D366" s="14">
        <f t="shared" si="54"/>
        <v>4614</v>
      </c>
      <c r="E366" s="14"/>
      <c r="F366" s="14"/>
      <c r="G366" s="14"/>
      <c r="H366" s="14"/>
      <c r="I366" s="14">
        <v>4614</v>
      </c>
      <c r="J366" s="14"/>
      <c r="K366" s="14"/>
      <c r="L366" s="14"/>
      <c r="M366" s="14"/>
      <c r="N366" s="14"/>
      <c r="O366" s="14"/>
      <c r="P366" s="14"/>
    </row>
    <row r="367" spans="1:16" ht="11.25">
      <c r="A367" s="21"/>
      <c r="B367" s="70" t="s">
        <v>291</v>
      </c>
      <c r="C367" s="113" t="s">
        <v>12</v>
      </c>
      <c r="D367" s="14">
        <f t="shared" si="54"/>
        <v>20878</v>
      </c>
      <c r="E367" s="14"/>
      <c r="F367" s="14"/>
      <c r="G367" s="14"/>
      <c r="H367" s="14"/>
      <c r="I367" s="14">
        <v>20878</v>
      </c>
      <c r="J367" s="14"/>
      <c r="K367" s="14"/>
      <c r="L367" s="14"/>
      <c r="M367" s="14"/>
      <c r="N367" s="14"/>
      <c r="O367" s="14"/>
      <c r="P367" s="14"/>
    </row>
    <row r="368" spans="1:16" ht="11.25" hidden="1">
      <c r="A368" s="21"/>
      <c r="B368" s="70"/>
      <c r="C368" s="109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1:16" s="31" customFormat="1" ht="12.75" hidden="1">
      <c r="A369" s="118" t="s">
        <v>75</v>
      </c>
      <c r="B369" s="93"/>
      <c r="C369" s="119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1:16" ht="11.25" hidden="1">
      <c r="A370" s="21"/>
      <c r="B370" s="70"/>
      <c r="C370" s="109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6" ht="11.25" hidden="1">
      <c r="A371" s="21"/>
      <c r="B371" s="70"/>
      <c r="C371" s="109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6" s="31" customFormat="1" ht="10.5" hidden="1">
      <c r="A372" s="28"/>
      <c r="B372" s="65" t="s">
        <v>3</v>
      </c>
      <c r="C372" s="109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</row>
    <row r="373" spans="1:16" ht="11.25">
      <c r="A373" s="120"/>
      <c r="B373" s="93"/>
      <c r="C373" s="121"/>
      <c r="D373" s="35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1:16" ht="11.25">
      <c r="A374" s="120"/>
      <c r="B374" s="93"/>
      <c r="C374" s="121"/>
      <c r="D374" s="35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3" ht="11.25">
      <c r="B375" s="105"/>
      <c r="C375" s="121"/>
    </row>
    <row r="376" spans="1:4" s="5" customFormat="1" ht="14.25">
      <c r="A376" s="5" t="s">
        <v>6</v>
      </c>
      <c r="C376" s="2"/>
      <c r="D376" s="122"/>
    </row>
    <row r="377" spans="1:16" ht="49.5" customHeight="1" thickBot="1">
      <c r="A377" s="8" t="s">
        <v>1</v>
      </c>
      <c r="B377" s="8" t="s">
        <v>2</v>
      </c>
      <c r="C377" s="8" t="s">
        <v>23</v>
      </c>
      <c r="D377" s="9" t="s">
        <v>43</v>
      </c>
      <c r="E377" s="95" t="s">
        <v>9</v>
      </c>
      <c r="F377" s="95" t="s">
        <v>10</v>
      </c>
      <c r="G377" s="95" t="s">
        <v>11</v>
      </c>
      <c r="H377" s="95" t="s">
        <v>8</v>
      </c>
      <c r="I377" s="95" t="s">
        <v>12</v>
      </c>
      <c r="J377" s="95" t="s">
        <v>13</v>
      </c>
      <c r="K377" s="95" t="s">
        <v>14</v>
      </c>
      <c r="L377" s="95" t="s">
        <v>15</v>
      </c>
      <c r="M377" s="95" t="s">
        <v>16</v>
      </c>
      <c r="N377" s="95" t="s">
        <v>17</v>
      </c>
      <c r="O377" s="95" t="s">
        <v>18</v>
      </c>
      <c r="P377" s="95" t="s">
        <v>19</v>
      </c>
    </row>
    <row r="378" spans="1:16" s="31" customFormat="1" ht="11.25" thickTop="1">
      <c r="A378" s="28">
        <v>1</v>
      </c>
      <c r="B378" s="44" t="s">
        <v>32</v>
      </c>
      <c r="C378" s="29"/>
      <c r="D378" s="30">
        <f>SUM(D379:D383)</f>
        <v>20190</v>
      </c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</row>
    <row r="379" spans="1:16" s="31" customFormat="1" ht="11.25">
      <c r="A379" s="28"/>
      <c r="B379" s="70" t="s">
        <v>278</v>
      </c>
      <c r="C379" s="43" t="s">
        <v>21</v>
      </c>
      <c r="D379" s="14">
        <v>7375</v>
      </c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</row>
    <row r="380" spans="1:16" s="31" customFormat="1" ht="22.5">
      <c r="A380" s="28"/>
      <c r="B380" s="70" t="s">
        <v>279</v>
      </c>
      <c r="C380" s="43" t="s">
        <v>21</v>
      </c>
      <c r="D380" s="14">
        <v>9467</v>
      </c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</row>
    <row r="381" spans="1:20" s="31" customFormat="1" ht="11.25">
      <c r="A381" s="28"/>
      <c r="B381" s="70" t="s">
        <v>280</v>
      </c>
      <c r="C381" s="43" t="s">
        <v>21</v>
      </c>
      <c r="D381" s="14">
        <v>891</v>
      </c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T381" s="36"/>
    </row>
    <row r="382" spans="1:16" s="31" customFormat="1" ht="22.5">
      <c r="A382" s="28"/>
      <c r="B382" s="70" t="s">
        <v>281</v>
      </c>
      <c r="C382" s="43" t="s">
        <v>21</v>
      </c>
      <c r="D382" s="14">
        <v>2457</v>
      </c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</row>
    <row r="383" spans="1:16" s="31" customFormat="1" ht="12.75" hidden="1">
      <c r="A383" s="28"/>
      <c r="B383" s="70"/>
      <c r="C383" s="29"/>
      <c r="D383" s="123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</row>
    <row r="384" spans="1:16" s="31" customFormat="1" ht="10.5">
      <c r="A384" s="28">
        <v>2</v>
      </c>
      <c r="B384" s="28" t="s">
        <v>24</v>
      </c>
      <c r="C384" s="29"/>
      <c r="D384" s="30">
        <f>SUM(D385:D397)</f>
        <v>25000</v>
      </c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</row>
    <row r="385" spans="1:16" ht="11.25">
      <c r="A385" s="21"/>
      <c r="B385" s="70" t="s">
        <v>341</v>
      </c>
      <c r="C385" s="43" t="s">
        <v>21</v>
      </c>
      <c r="D385" s="14">
        <v>711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1:16" ht="11.25">
      <c r="A386" s="21"/>
      <c r="B386" s="70" t="s">
        <v>342</v>
      </c>
      <c r="C386" s="43" t="s">
        <v>21</v>
      </c>
      <c r="D386" s="14">
        <v>2845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1:16" ht="22.5">
      <c r="A387" s="21"/>
      <c r="B387" s="70" t="s">
        <v>343</v>
      </c>
      <c r="C387" s="43" t="s">
        <v>21</v>
      </c>
      <c r="D387" s="14">
        <v>993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1:16" ht="11.25">
      <c r="A388" s="21"/>
      <c r="B388" s="70" t="s">
        <v>344</v>
      </c>
      <c r="C388" s="43" t="s">
        <v>21</v>
      </c>
      <c r="D388" s="14">
        <v>1881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1:16" ht="11.25">
      <c r="A389" s="74"/>
      <c r="B389" s="66" t="s">
        <v>345</v>
      </c>
      <c r="C389" s="43" t="s">
        <v>21</v>
      </c>
      <c r="D389" s="76">
        <v>2845</v>
      </c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</row>
    <row r="390" spans="1:16" ht="11.25">
      <c r="A390" s="21"/>
      <c r="B390" s="70" t="s">
        <v>346</v>
      </c>
      <c r="C390" s="43" t="s">
        <v>21</v>
      </c>
      <c r="D390" s="14">
        <v>2843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ht="11.25">
      <c r="A391" s="21"/>
      <c r="B391" s="70" t="s">
        <v>347</v>
      </c>
      <c r="C391" s="43" t="s">
        <v>21</v>
      </c>
      <c r="D391" s="14">
        <v>3983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ht="11.25" hidden="1">
      <c r="A392" s="21"/>
      <c r="B392" s="70"/>
      <c r="C392" s="43" t="s">
        <v>21</v>
      </c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1:16" ht="11.25" hidden="1">
      <c r="A393" s="12"/>
      <c r="B393" s="18"/>
      <c r="C393" s="43" t="s">
        <v>21</v>
      </c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ht="11.25" hidden="1">
      <c r="A394" s="21"/>
      <c r="B394" s="70"/>
      <c r="C394" s="43" t="s">
        <v>21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6" ht="11.25" hidden="1">
      <c r="A395" s="21"/>
      <c r="B395" s="70"/>
      <c r="C395" s="43" t="s">
        <v>21</v>
      </c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ht="11.25" hidden="1">
      <c r="A396" s="21"/>
      <c r="B396" s="70"/>
      <c r="C396" s="43" t="s">
        <v>21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s="16" customFormat="1" ht="11.25">
      <c r="A397" s="124"/>
      <c r="B397" s="114" t="s">
        <v>71</v>
      </c>
      <c r="C397" s="43" t="s">
        <v>21</v>
      </c>
      <c r="D397" s="112">
        <v>8899</v>
      </c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1:16" s="31" customFormat="1" ht="11.25" hidden="1">
      <c r="A398" s="125"/>
      <c r="B398" s="70" t="s">
        <v>324</v>
      </c>
      <c r="C398" s="43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s="31" customFormat="1" ht="11.25" hidden="1">
      <c r="A399" s="125"/>
      <c r="B399" s="70" t="s">
        <v>329</v>
      </c>
      <c r="C399" s="43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s="31" customFormat="1" ht="11.25" hidden="1">
      <c r="A400" s="125"/>
      <c r="B400" s="70" t="s">
        <v>338</v>
      </c>
      <c r="C400" s="43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s="31" customFormat="1" ht="11.25" hidden="1">
      <c r="A401" s="125"/>
      <c r="B401" s="70" t="s">
        <v>339</v>
      </c>
      <c r="C401" s="43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s="31" customFormat="1" ht="11.25" hidden="1">
      <c r="A402" s="125"/>
      <c r="B402" s="70" t="s">
        <v>340</v>
      </c>
      <c r="C402" s="43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s="31" customFormat="1" ht="11.25" hidden="1">
      <c r="A403" s="125"/>
      <c r="B403" s="70" t="s">
        <v>348</v>
      </c>
      <c r="C403" s="43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s="31" customFormat="1" ht="11.25" hidden="1">
      <c r="A404" s="125"/>
      <c r="B404" s="70" t="s">
        <v>349</v>
      </c>
      <c r="C404" s="43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s="31" customFormat="1" ht="11.25" hidden="1">
      <c r="A405" s="125"/>
      <c r="B405" s="70"/>
      <c r="C405" s="43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s="31" customFormat="1" ht="11.25" hidden="1">
      <c r="A406" s="125"/>
      <c r="B406" s="70"/>
      <c r="C406" s="43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s="31" customFormat="1" ht="11.25" hidden="1">
      <c r="A407" s="125"/>
      <c r="B407" s="70"/>
      <c r="C407" s="43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s="31" customFormat="1" ht="21">
      <c r="A408" s="28">
        <v>3</v>
      </c>
      <c r="B408" s="126" t="s">
        <v>72</v>
      </c>
      <c r="C408" s="109"/>
      <c r="D408" s="30">
        <f aca="true" t="shared" si="56" ref="D408:P408">D409+D413</f>
        <v>90000</v>
      </c>
      <c r="E408" s="30">
        <f t="shared" si="56"/>
        <v>0</v>
      </c>
      <c r="F408" s="30">
        <f t="shared" si="56"/>
        <v>0</v>
      </c>
      <c r="G408" s="30">
        <f t="shared" si="56"/>
        <v>0</v>
      </c>
      <c r="H408" s="30">
        <f t="shared" si="56"/>
        <v>0</v>
      </c>
      <c r="I408" s="30">
        <f t="shared" si="56"/>
        <v>3700</v>
      </c>
      <c r="J408" s="30">
        <f t="shared" si="56"/>
        <v>86300</v>
      </c>
      <c r="K408" s="30">
        <f t="shared" si="56"/>
        <v>0</v>
      </c>
      <c r="L408" s="30">
        <f t="shared" si="56"/>
        <v>0</v>
      </c>
      <c r="M408" s="30">
        <f t="shared" si="56"/>
        <v>0</v>
      </c>
      <c r="N408" s="30">
        <f t="shared" si="56"/>
        <v>0</v>
      </c>
      <c r="O408" s="30">
        <f t="shared" si="56"/>
        <v>0</v>
      </c>
      <c r="P408" s="30">
        <f t="shared" si="56"/>
        <v>0</v>
      </c>
    </row>
    <row r="409" spans="1:16" s="131" customFormat="1" ht="11.25">
      <c r="A409" s="127"/>
      <c r="B409" s="128" t="s">
        <v>50</v>
      </c>
      <c r="C409" s="129"/>
      <c r="D409" s="130">
        <f aca="true" t="shared" si="57" ref="D409:P409">SUM(D410:D412)</f>
        <v>7150</v>
      </c>
      <c r="E409" s="130">
        <f t="shared" si="57"/>
        <v>0</v>
      </c>
      <c r="F409" s="130">
        <f t="shared" si="57"/>
        <v>0</v>
      </c>
      <c r="G409" s="130">
        <f t="shared" si="57"/>
        <v>0</v>
      </c>
      <c r="H409" s="130">
        <f t="shared" si="57"/>
        <v>0</v>
      </c>
      <c r="I409" s="130">
        <f t="shared" si="57"/>
        <v>3700</v>
      </c>
      <c r="J409" s="130">
        <f t="shared" si="57"/>
        <v>3450</v>
      </c>
      <c r="K409" s="130">
        <f t="shared" si="57"/>
        <v>0</v>
      </c>
      <c r="L409" s="130">
        <f t="shared" si="57"/>
        <v>0</v>
      </c>
      <c r="M409" s="130">
        <f t="shared" si="57"/>
        <v>0</v>
      </c>
      <c r="N409" s="130">
        <f t="shared" si="57"/>
        <v>0</v>
      </c>
      <c r="O409" s="130">
        <f t="shared" si="57"/>
        <v>0</v>
      </c>
      <c r="P409" s="130">
        <f t="shared" si="57"/>
        <v>0</v>
      </c>
    </row>
    <row r="410" spans="1:16" ht="11.25">
      <c r="A410" s="21"/>
      <c r="B410" s="70" t="s">
        <v>284</v>
      </c>
      <c r="C410" s="113" t="s">
        <v>13</v>
      </c>
      <c r="D410" s="14">
        <f aca="true" t="shared" si="58" ref="D410:D420">SUM(E410:P410)</f>
        <v>3450</v>
      </c>
      <c r="E410" s="14"/>
      <c r="F410" s="14"/>
      <c r="G410" s="14"/>
      <c r="H410" s="14"/>
      <c r="I410" s="14"/>
      <c r="J410" s="14">
        <v>3450</v>
      </c>
      <c r="K410" s="14"/>
      <c r="L410" s="14"/>
      <c r="M410" s="14"/>
      <c r="N410" s="14"/>
      <c r="O410" s="14"/>
      <c r="P410" s="14"/>
    </row>
    <row r="411" spans="1:16" ht="11.25">
      <c r="A411" s="21"/>
      <c r="B411" s="70" t="s">
        <v>285</v>
      </c>
      <c r="C411" s="113" t="s">
        <v>321</v>
      </c>
      <c r="D411" s="14">
        <f t="shared" si="58"/>
        <v>1450</v>
      </c>
      <c r="E411" s="14"/>
      <c r="F411" s="14"/>
      <c r="G411" s="14"/>
      <c r="H411" s="14"/>
      <c r="I411" s="14">
        <v>1450</v>
      </c>
      <c r="J411" s="14"/>
      <c r="K411" s="14"/>
      <c r="L411" s="14"/>
      <c r="M411" s="14"/>
      <c r="N411" s="14"/>
      <c r="O411" s="14"/>
      <c r="P411" s="14"/>
    </row>
    <row r="412" spans="1:16" ht="11.25">
      <c r="A412" s="21"/>
      <c r="B412" s="70" t="s">
        <v>286</v>
      </c>
      <c r="C412" s="113" t="s">
        <v>12</v>
      </c>
      <c r="D412" s="14">
        <f t="shared" si="58"/>
        <v>2250</v>
      </c>
      <c r="E412" s="14"/>
      <c r="F412" s="14"/>
      <c r="G412" s="14"/>
      <c r="H412" s="14"/>
      <c r="I412" s="14">
        <v>2250</v>
      </c>
      <c r="J412" s="14"/>
      <c r="K412" s="14"/>
      <c r="L412" s="14"/>
      <c r="M412" s="14"/>
      <c r="N412" s="14"/>
      <c r="O412" s="14"/>
      <c r="P412" s="14"/>
    </row>
    <row r="413" spans="1:16" s="131" customFormat="1" ht="11.25">
      <c r="A413" s="110"/>
      <c r="B413" s="114" t="s">
        <v>51</v>
      </c>
      <c r="C413" s="115"/>
      <c r="D413" s="112">
        <f aca="true" t="shared" si="59" ref="D413:P413">SUM(D414:D421)</f>
        <v>82850</v>
      </c>
      <c r="E413" s="116">
        <f t="shared" si="59"/>
        <v>0</v>
      </c>
      <c r="F413" s="116">
        <f t="shared" si="59"/>
        <v>0</v>
      </c>
      <c r="G413" s="116">
        <f t="shared" si="59"/>
        <v>0</v>
      </c>
      <c r="H413" s="116">
        <f t="shared" si="59"/>
        <v>0</v>
      </c>
      <c r="I413" s="116">
        <f t="shared" si="59"/>
        <v>0</v>
      </c>
      <c r="J413" s="116">
        <f t="shared" si="59"/>
        <v>82850</v>
      </c>
      <c r="K413" s="116">
        <f t="shared" si="59"/>
        <v>0</v>
      </c>
      <c r="L413" s="116">
        <f t="shared" si="59"/>
        <v>0</v>
      </c>
      <c r="M413" s="116">
        <f t="shared" si="59"/>
        <v>0</v>
      </c>
      <c r="N413" s="116">
        <f t="shared" si="59"/>
        <v>0</v>
      </c>
      <c r="O413" s="116">
        <f t="shared" si="59"/>
        <v>0</v>
      </c>
      <c r="P413" s="116">
        <f t="shared" si="59"/>
        <v>0</v>
      </c>
    </row>
    <row r="414" spans="1:16" ht="11.25">
      <c r="A414" s="21"/>
      <c r="B414" s="70" t="s">
        <v>287</v>
      </c>
      <c r="C414" s="113" t="s">
        <v>12</v>
      </c>
      <c r="D414" s="14">
        <f t="shared" si="58"/>
        <v>7241</v>
      </c>
      <c r="E414" s="14"/>
      <c r="F414" s="14"/>
      <c r="G414" s="14"/>
      <c r="H414" s="14"/>
      <c r="I414" s="14"/>
      <c r="J414" s="14">
        <v>7241</v>
      </c>
      <c r="K414" s="14"/>
      <c r="L414" s="14"/>
      <c r="M414" s="14"/>
      <c r="N414" s="14"/>
      <c r="O414" s="14"/>
      <c r="P414" s="14"/>
    </row>
    <row r="415" spans="1:16" ht="11.25">
      <c r="A415" s="21"/>
      <c r="B415" s="70" t="s">
        <v>288</v>
      </c>
      <c r="C415" s="113" t="s">
        <v>12</v>
      </c>
      <c r="D415" s="14">
        <f t="shared" si="58"/>
        <v>5977</v>
      </c>
      <c r="E415" s="14"/>
      <c r="F415" s="14"/>
      <c r="G415" s="14"/>
      <c r="H415" s="14"/>
      <c r="I415" s="14"/>
      <c r="J415" s="14">
        <v>5977</v>
      </c>
      <c r="K415" s="14"/>
      <c r="L415" s="14"/>
      <c r="M415" s="14"/>
      <c r="N415" s="14"/>
      <c r="O415" s="14"/>
      <c r="P415" s="14"/>
    </row>
    <row r="416" spans="1:16" ht="11.25">
      <c r="A416" s="21"/>
      <c r="B416" s="70" t="s">
        <v>289</v>
      </c>
      <c r="C416" s="113" t="s">
        <v>12</v>
      </c>
      <c r="D416" s="14">
        <f t="shared" si="58"/>
        <v>17652</v>
      </c>
      <c r="E416" s="14"/>
      <c r="F416" s="14"/>
      <c r="G416" s="14"/>
      <c r="H416" s="14"/>
      <c r="I416" s="14"/>
      <c r="J416" s="14">
        <v>17652</v>
      </c>
      <c r="K416" s="14"/>
      <c r="L416" s="14"/>
      <c r="M416" s="14"/>
      <c r="N416" s="14"/>
      <c r="O416" s="14"/>
      <c r="P416" s="14"/>
    </row>
    <row r="417" spans="1:16" ht="12.75" customHeight="1">
      <c r="A417" s="21"/>
      <c r="B417" s="70" t="s">
        <v>52</v>
      </c>
      <c r="C417" s="113" t="s">
        <v>12</v>
      </c>
      <c r="D417" s="14">
        <f t="shared" si="58"/>
        <v>746</v>
      </c>
      <c r="E417" s="14"/>
      <c r="F417" s="14"/>
      <c r="G417" s="14"/>
      <c r="H417" s="14"/>
      <c r="I417" s="14"/>
      <c r="J417" s="14">
        <v>746</v>
      </c>
      <c r="K417" s="14"/>
      <c r="L417" s="14"/>
      <c r="M417" s="14"/>
      <c r="N417" s="14"/>
      <c r="O417" s="14"/>
      <c r="P417" s="14"/>
    </row>
    <row r="418" spans="1:16" ht="11.25">
      <c r="A418" s="21"/>
      <c r="B418" s="70" t="s">
        <v>290</v>
      </c>
      <c r="C418" s="113" t="s">
        <v>12</v>
      </c>
      <c r="D418" s="14">
        <f t="shared" si="58"/>
        <v>25742</v>
      </c>
      <c r="E418" s="14"/>
      <c r="F418" s="14"/>
      <c r="G418" s="14"/>
      <c r="H418" s="14"/>
      <c r="I418" s="14"/>
      <c r="J418" s="14">
        <v>25742</v>
      </c>
      <c r="K418" s="14"/>
      <c r="L418" s="14"/>
      <c r="M418" s="14"/>
      <c r="N418" s="14"/>
      <c r="O418" s="14"/>
      <c r="P418" s="14"/>
    </row>
    <row r="419" spans="1:16" ht="11.25">
      <c r="A419" s="21"/>
      <c r="B419" s="70" t="s">
        <v>292</v>
      </c>
      <c r="C419" s="113" t="s">
        <v>12</v>
      </c>
      <c r="D419" s="14">
        <f t="shared" si="58"/>
        <v>4614</v>
      </c>
      <c r="E419" s="14"/>
      <c r="F419" s="14"/>
      <c r="G419" s="14"/>
      <c r="H419" s="14"/>
      <c r="I419" s="14"/>
      <c r="J419" s="14">
        <v>4614</v>
      </c>
      <c r="K419" s="14"/>
      <c r="L419" s="14"/>
      <c r="M419" s="14"/>
      <c r="N419" s="14"/>
      <c r="O419" s="14"/>
      <c r="P419" s="14"/>
    </row>
    <row r="420" spans="1:16" ht="11.25">
      <c r="A420" s="21"/>
      <c r="B420" s="70" t="s">
        <v>291</v>
      </c>
      <c r="C420" s="113" t="s">
        <v>12</v>
      </c>
      <c r="D420" s="14">
        <f t="shared" si="58"/>
        <v>20878</v>
      </c>
      <c r="E420" s="14"/>
      <c r="F420" s="14"/>
      <c r="G420" s="14"/>
      <c r="H420" s="14"/>
      <c r="I420" s="14"/>
      <c r="J420" s="14">
        <v>20878</v>
      </c>
      <c r="K420" s="14"/>
      <c r="L420" s="14"/>
      <c r="M420" s="14"/>
      <c r="N420" s="14"/>
      <c r="O420" s="14"/>
      <c r="P420" s="14"/>
    </row>
    <row r="421" spans="1:16" ht="11.25" hidden="1">
      <c r="A421" s="21"/>
      <c r="B421" s="70"/>
      <c r="C421" s="113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s="97" customFormat="1" ht="10.5">
      <c r="A422" s="44">
        <v>4</v>
      </c>
      <c r="B422" s="65" t="s">
        <v>73</v>
      </c>
      <c r="C422" s="65"/>
      <c r="D422" s="102">
        <f>SUM(D423:D424)</f>
        <v>63211</v>
      </c>
      <c r="E422" s="102"/>
      <c r="F422" s="102"/>
      <c r="G422" s="102"/>
      <c r="H422" s="102"/>
      <c r="I422" s="102"/>
      <c r="J422" s="102"/>
      <c r="K422" s="102">
        <f>K423+K424</f>
        <v>63211</v>
      </c>
      <c r="L422" s="102"/>
      <c r="M422" s="102"/>
      <c r="N422" s="102"/>
      <c r="O422" s="102"/>
      <c r="P422" s="102"/>
    </row>
    <row r="423" spans="1:16" s="97" customFormat="1" ht="11.25">
      <c r="A423" s="132"/>
      <c r="B423" s="18" t="s">
        <v>282</v>
      </c>
      <c r="C423" s="25" t="s">
        <v>14</v>
      </c>
      <c r="D423" s="14">
        <f>SUM(E423:P423)</f>
        <v>50037</v>
      </c>
      <c r="E423" s="99"/>
      <c r="F423" s="99"/>
      <c r="G423" s="99"/>
      <c r="H423" s="99"/>
      <c r="I423" s="99"/>
      <c r="J423" s="99"/>
      <c r="K423" s="85">
        <v>50037</v>
      </c>
      <c r="L423" s="99"/>
      <c r="M423" s="99"/>
      <c r="N423" s="99"/>
      <c r="O423" s="99"/>
      <c r="P423" s="99"/>
    </row>
    <row r="424" spans="1:16" ht="11.25">
      <c r="A424" s="21"/>
      <c r="B424" s="70" t="s">
        <v>283</v>
      </c>
      <c r="C424" s="39" t="s">
        <v>14</v>
      </c>
      <c r="D424" s="14">
        <f>SUM(E424:P424)</f>
        <v>13174</v>
      </c>
      <c r="E424" s="14"/>
      <c r="F424" s="14"/>
      <c r="G424" s="14"/>
      <c r="H424" s="14"/>
      <c r="I424" s="14"/>
      <c r="J424" s="14"/>
      <c r="K424" s="14">
        <v>13174</v>
      </c>
      <c r="L424" s="14"/>
      <c r="M424" s="14"/>
      <c r="N424" s="14"/>
      <c r="O424" s="14"/>
      <c r="P424" s="14"/>
    </row>
    <row r="425" spans="1:16" s="31" customFormat="1" ht="21">
      <c r="A425" s="28">
        <v>5</v>
      </c>
      <c r="B425" s="65" t="s">
        <v>335</v>
      </c>
      <c r="C425" s="53"/>
      <c r="D425" s="30">
        <v>70000</v>
      </c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</row>
    <row r="426" spans="1:16" ht="22.5" hidden="1">
      <c r="A426" s="21"/>
      <c r="B426" s="70" t="s">
        <v>336</v>
      </c>
      <c r="C426" s="39" t="s">
        <v>9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ht="11.25" hidden="1">
      <c r="A427" s="21"/>
      <c r="B427" s="70"/>
      <c r="C427" s="39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ht="11.25" hidden="1">
      <c r="A428" s="21"/>
      <c r="B428" s="70"/>
      <c r="C428" s="39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ht="11.25" hidden="1">
      <c r="A429" s="21"/>
      <c r="B429" s="70"/>
      <c r="C429" s="39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s="54" customFormat="1" ht="11.25" hidden="1">
      <c r="A430" s="65"/>
      <c r="B430" s="70"/>
      <c r="C430" s="53"/>
      <c r="D430" s="26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</row>
    <row r="431" spans="1:16" s="31" customFormat="1" ht="10.5">
      <c r="A431" s="28"/>
      <c r="B431" s="28" t="s">
        <v>3</v>
      </c>
      <c r="C431" s="29"/>
      <c r="D431" s="30">
        <f>D378+D384+D408+D422+D425</f>
        <v>268401</v>
      </c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</row>
    <row r="435" spans="1:16" ht="18.75">
      <c r="A435" s="140" t="s">
        <v>35</v>
      </c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</row>
    <row r="436" spans="1:16" ht="11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ht="14.25">
      <c r="A437" s="5" t="s">
        <v>0</v>
      </c>
    </row>
    <row r="438" spans="1:16" ht="33.75" customHeight="1" thickBot="1">
      <c r="A438" s="8" t="s">
        <v>1</v>
      </c>
      <c r="B438" s="8" t="s">
        <v>2</v>
      </c>
      <c r="C438" s="8" t="s">
        <v>23</v>
      </c>
      <c r="D438" s="9" t="s">
        <v>42</v>
      </c>
      <c r="E438" s="95" t="s">
        <v>9</v>
      </c>
      <c r="F438" s="95" t="s">
        <v>10</v>
      </c>
      <c r="G438" s="95" t="s">
        <v>11</v>
      </c>
      <c r="H438" s="95" t="s">
        <v>8</v>
      </c>
      <c r="I438" s="95" t="s">
        <v>12</v>
      </c>
      <c r="J438" s="95" t="s">
        <v>13</v>
      </c>
      <c r="K438" s="95" t="s">
        <v>14</v>
      </c>
      <c r="L438" s="95" t="s">
        <v>15</v>
      </c>
      <c r="M438" s="95" t="s">
        <v>16</v>
      </c>
      <c r="N438" s="95" t="s">
        <v>17</v>
      </c>
      <c r="O438" s="95" t="s">
        <v>18</v>
      </c>
      <c r="P438" s="95" t="s">
        <v>19</v>
      </c>
    </row>
    <row r="439" spans="1:16" ht="12" thickTop="1">
      <c r="A439" s="21">
        <v>1</v>
      </c>
      <c r="B439" s="24" t="s">
        <v>80</v>
      </c>
      <c r="C439" s="39" t="s">
        <v>8</v>
      </c>
      <c r="D439" s="14">
        <f aca="true" t="shared" si="60" ref="D439:D454">SUM(E439:P439)</f>
        <v>13800</v>
      </c>
      <c r="E439" s="14"/>
      <c r="F439" s="14"/>
      <c r="G439" s="14"/>
      <c r="H439" s="14">
        <v>13800</v>
      </c>
      <c r="I439" s="14"/>
      <c r="J439" s="14"/>
      <c r="K439" s="14"/>
      <c r="L439" s="14"/>
      <c r="M439" s="14"/>
      <c r="N439" s="14"/>
      <c r="O439" s="14"/>
      <c r="P439" s="15"/>
    </row>
    <row r="440" spans="1:16" ht="11.25">
      <c r="A440" s="21">
        <v>2</v>
      </c>
      <c r="B440" s="24" t="s">
        <v>81</v>
      </c>
      <c r="C440" s="39" t="s">
        <v>16</v>
      </c>
      <c r="D440" s="14">
        <f t="shared" si="60"/>
        <v>19645</v>
      </c>
      <c r="E440" s="14"/>
      <c r="F440" s="14"/>
      <c r="G440" s="14"/>
      <c r="H440" s="14"/>
      <c r="I440" s="14"/>
      <c r="J440" s="14"/>
      <c r="K440" s="14"/>
      <c r="L440" s="14"/>
      <c r="M440" s="14">
        <v>19645</v>
      </c>
      <c r="N440" s="14"/>
      <c r="O440" s="14"/>
      <c r="P440" s="14"/>
    </row>
    <row r="441" spans="1:16" ht="11.25">
      <c r="A441" s="21">
        <v>3</v>
      </c>
      <c r="B441" s="24" t="s">
        <v>92</v>
      </c>
      <c r="C441" s="39" t="s">
        <v>14</v>
      </c>
      <c r="D441" s="14">
        <f t="shared" si="60"/>
        <v>9040</v>
      </c>
      <c r="E441" s="14"/>
      <c r="F441" s="14"/>
      <c r="G441" s="14"/>
      <c r="H441" s="14"/>
      <c r="I441" s="14"/>
      <c r="J441" s="14"/>
      <c r="K441" s="14">
        <v>9040</v>
      </c>
      <c r="L441" s="14"/>
      <c r="M441" s="14"/>
      <c r="N441" s="14"/>
      <c r="O441" s="14"/>
      <c r="P441" s="14"/>
    </row>
    <row r="442" spans="1:16" ht="11.25">
      <c r="A442" s="21">
        <v>4</v>
      </c>
      <c r="B442" s="24" t="s">
        <v>82</v>
      </c>
      <c r="C442" s="39" t="s">
        <v>16</v>
      </c>
      <c r="D442" s="14">
        <f t="shared" si="60"/>
        <v>5000</v>
      </c>
      <c r="E442" s="14"/>
      <c r="F442" s="14"/>
      <c r="G442" s="14"/>
      <c r="H442" s="14"/>
      <c r="I442" s="14"/>
      <c r="J442" s="14"/>
      <c r="K442" s="14"/>
      <c r="L442" s="14"/>
      <c r="M442" s="14">
        <v>5000</v>
      </c>
      <c r="N442" s="14"/>
      <c r="O442" s="14"/>
      <c r="P442" s="14"/>
    </row>
    <row r="443" spans="1:16" ht="11.25">
      <c r="A443" s="21">
        <v>5</v>
      </c>
      <c r="B443" s="24" t="s">
        <v>93</v>
      </c>
      <c r="C443" s="39" t="s">
        <v>15</v>
      </c>
      <c r="D443" s="14">
        <f t="shared" si="60"/>
        <v>18950</v>
      </c>
      <c r="E443" s="14"/>
      <c r="F443" s="14"/>
      <c r="G443" s="14"/>
      <c r="H443" s="14"/>
      <c r="I443" s="14"/>
      <c r="J443" s="14"/>
      <c r="K443" s="14"/>
      <c r="L443" s="14">
        <v>18950</v>
      </c>
      <c r="M443" s="14"/>
      <c r="N443" s="14"/>
      <c r="O443" s="14"/>
      <c r="P443" s="14"/>
    </row>
    <row r="444" spans="1:16" ht="22.5">
      <c r="A444" s="21">
        <v>6</v>
      </c>
      <c r="B444" s="24" t="s">
        <v>83</v>
      </c>
      <c r="C444" s="39" t="s">
        <v>16</v>
      </c>
      <c r="D444" s="14">
        <f t="shared" si="60"/>
        <v>17160</v>
      </c>
      <c r="E444" s="14"/>
      <c r="F444" s="14"/>
      <c r="G444" s="14"/>
      <c r="H444" s="14"/>
      <c r="I444" s="14"/>
      <c r="J444" s="14"/>
      <c r="K444" s="14"/>
      <c r="L444" s="14"/>
      <c r="M444" s="14">
        <v>17160</v>
      </c>
      <c r="N444" s="14"/>
      <c r="O444" s="14"/>
      <c r="P444" s="14"/>
    </row>
    <row r="445" spans="1:16" ht="22.5">
      <c r="A445" s="21">
        <v>7</v>
      </c>
      <c r="B445" s="24" t="s">
        <v>84</v>
      </c>
      <c r="C445" s="39" t="s">
        <v>16</v>
      </c>
      <c r="D445" s="14">
        <f t="shared" si="60"/>
        <v>13860</v>
      </c>
      <c r="E445" s="14"/>
      <c r="F445" s="14"/>
      <c r="G445" s="14"/>
      <c r="H445" s="14"/>
      <c r="I445" s="14"/>
      <c r="J445" s="14"/>
      <c r="K445" s="14"/>
      <c r="L445" s="14"/>
      <c r="M445" s="14">
        <v>13860</v>
      </c>
      <c r="N445" s="14"/>
      <c r="O445" s="14"/>
      <c r="P445" s="14"/>
    </row>
    <row r="446" spans="1:16" ht="22.5">
      <c r="A446" s="21">
        <v>8</v>
      </c>
      <c r="B446" s="24" t="s">
        <v>85</v>
      </c>
      <c r="C446" s="39" t="s">
        <v>15</v>
      </c>
      <c r="D446" s="14">
        <f t="shared" si="60"/>
        <v>2100</v>
      </c>
      <c r="E446" s="14"/>
      <c r="F446" s="14"/>
      <c r="G446" s="14"/>
      <c r="H446" s="14"/>
      <c r="I446" s="14"/>
      <c r="J446" s="14"/>
      <c r="K446" s="14"/>
      <c r="L446" s="14">
        <v>2100</v>
      </c>
      <c r="M446" s="14"/>
      <c r="N446" s="14"/>
      <c r="O446" s="14"/>
      <c r="P446" s="14"/>
    </row>
    <row r="447" spans="1:16" ht="11.25">
      <c r="A447" s="21">
        <v>9</v>
      </c>
      <c r="B447" s="24" t="s">
        <v>86</v>
      </c>
      <c r="C447" s="39" t="s">
        <v>16</v>
      </c>
      <c r="D447" s="14">
        <f t="shared" si="60"/>
        <v>3300</v>
      </c>
      <c r="E447" s="14"/>
      <c r="F447" s="14"/>
      <c r="G447" s="14"/>
      <c r="H447" s="14"/>
      <c r="I447" s="14"/>
      <c r="J447" s="14"/>
      <c r="K447" s="14"/>
      <c r="L447" s="14"/>
      <c r="M447" s="14">
        <v>3300</v>
      </c>
      <c r="N447" s="14"/>
      <c r="O447" s="14"/>
      <c r="P447" s="14"/>
    </row>
    <row r="448" spans="1:16" ht="11.25">
      <c r="A448" s="21">
        <v>10</v>
      </c>
      <c r="B448" s="24" t="s">
        <v>87</v>
      </c>
      <c r="C448" s="39" t="s">
        <v>14</v>
      </c>
      <c r="D448" s="14">
        <f t="shared" si="60"/>
        <v>1880</v>
      </c>
      <c r="E448" s="14"/>
      <c r="F448" s="14"/>
      <c r="G448" s="14"/>
      <c r="H448" s="14"/>
      <c r="I448" s="14"/>
      <c r="J448" s="14"/>
      <c r="K448" s="14">
        <v>1880</v>
      </c>
      <c r="L448" s="14"/>
      <c r="M448" s="14"/>
      <c r="N448" s="14"/>
      <c r="O448" s="14"/>
      <c r="P448" s="14"/>
    </row>
    <row r="449" spans="1:16" ht="11.25">
      <c r="A449" s="21">
        <v>11</v>
      </c>
      <c r="B449" s="24" t="s">
        <v>88</v>
      </c>
      <c r="C449" s="39" t="s">
        <v>14</v>
      </c>
      <c r="D449" s="14">
        <f t="shared" si="60"/>
        <v>1000</v>
      </c>
      <c r="E449" s="14"/>
      <c r="F449" s="14"/>
      <c r="G449" s="14"/>
      <c r="H449" s="14"/>
      <c r="I449" s="14"/>
      <c r="J449" s="14"/>
      <c r="K449" s="14">
        <v>1000</v>
      </c>
      <c r="L449" s="14"/>
      <c r="M449" s="14"/>
      <c r="N449" s="14"/>
      <c r="O449" s="14"/>
      <c r="P449" s="14"/>
    </row>
    <row r="450" spans="1:16" ht="22.5">
      <c r="A450" s="21">
        <v>12</v>
      </c>
      <c r="B450" s="24" t="s">
        <v>89</v>
      </c>
      <c r="C450" s="39" t="s">
        <v>14</v>
      </c>
      <c r="D450" s="14">
        <f t="shared" si="60"/>
        <v>15005</v>
      </c>
      <c r="E450" s="14"/>
      <c r="F450" s="14"/>
      <c r="G450" s="14"/>
      <c r="H450" s="14"/>
      <c r="I450" s="14"/>
      <c r="J450" s="14"/>
      <c r="K450" s="14">
        <v>15005</v>
      </c>
      <c r="L450" s="14"/>
      <c r="M450" s="14"/>
      <c r="N450" s="14"/>
      <c r="O450" s="14"/>
      <c r="P450" s="14"/>
    </row>
    <row r="451" spans="1:16" ht="11.25">
      <c r="A451" s="21">
        <v>13</v>
      </c>
      <c r="B451" s="24" t="s">
        <v>90</v>
      </c>
      <c r="C451" s="39" t="s">
        <v>15</v>
      </c>
      <c r="D451" s="14">
        <f t="shared" si="60"/>
        <v>55000</v>
      </c>
      <c r="E451" s="14"/>
      <c r="F451" s="14"/>
      <c r="G451" s="14"/>
      <c r="H451" s="14"/>
      <c r="I451" s="14"/>
      <c r="J451" s="14"/>
      <c r="K451" s="14"/>
      <c r="L451" s="14">
        <v>55000</v>
      </c>
      <c r="M451" s="14"/>
      <c r="N451" s="14"/>
      <c r="O451" s="14"/>
      <c r="P451" s="14"/>
    </row>
    <row r="452" spans="1:16" ht="11.25">
      <c r="A452" s="21">
        <v>14</v>
      </c>
      <c r="B452" s="24" t="s">
        <v>91</v>
      </c>
      <c r="C452" s="39" t="s">
        <v>19</v>
      </c>
      <c r="D452" s="14">
        <f t="shared" si="60"/>
        <v>2475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>
        <v>2475</v>
      </c>
    </row>
    <row r="453" spans="1:16" ht="11.25" hidden="1">
      <c r="A453" s="21"/>
      <c r="B453" s="24"/>
      <c r="C453" s="39"/>
      <c r="D453" s="14">
        <f t="shared" si="60"/>
        <v>0</v>
      </c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ht="11.25" hidden="1">
      <c r="A454" s="21"/>
      <c r="B454" s="24"/>
      <c r="C454" s="39"/>
      <c r="D454" s="14">
        <f t="shared" si="60"/>
        <v>0</v>
      </c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s="31" customFormat="1" ht="10.5">
      <c r="A455" s="28"/>
      <c r="B455" s="28" t="s">
        <v>3</v>
      </c>
      <c r="C455" s="29"/>
      <c r="D455" s="30">
        <f>SUM(D439:D454)</f>
        <v>178215</v>
      </c>
      <c r="E455" s="30">
        <f aca="true" t="shared" si="61" ref="E455:P455">SUM(E439:E454)</f>
        <v>0</v>
      </c>
      <c r="F455" s="30">
        <f t="shared" si="61"/>
        <v>0</v>
      </c>
      <c r="G455" s="30">
        <f t="shared" si="61"/>
        <v>0</v>
      </c>
      <c r="H455" s="30">
        <f t="shared" si="61"/>
        <v>13800</v>
      </c>
      <c r="I455" s="30">
        <f t="shared" si="61"/>
        <v>0</v>
      </c>
      <c r="J455" s="30">
        <f t="shared" si="61"/>
        <v>0</v>
      </c>
      <c r="K455" s="30">
        <f t="shared" si="61"/>
        <v>26925</v>
      </c>
      <c r="L455" s="30">
        <f t="shared" si="61"/>
        <v>76050</v>
      </c>
      <c r="M455" s="30">
        <f t="shared" si="61"/>
        <v>58965</v>
      </c>
      <c r="N455" s="30">
        <f t="shared" si="61"/>
        <v>0</v>
      </c>
      <c r="O455" s="30">
        <f t="shared" si="61"/>
        <v>0</v>
      </c>
      <c r="P455" s="30">
        <f t="shared" si="61"/>
        <v>2475</v>
      </c>
    </row>
    <row r="456" spans="1:16" s="31" customFormat="1" ht="10.5">
      <c r="A456" s="33"/>
      <c r="B456" s="33"/>
      <c r="C456" s="34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8" ht="14.25">
      <c r="A458" s="5" t="s">
        <v>4</v>
      </c>
    </row>
    <row r="459" spans="1:16" ht="34.5" thickBot="1">
      <c r="A459" s="8" t="s">
        <v>1</v>
      </c>
      <c r="B459" s="8" t="s">
        <v>2</v>
      </c>
      <c r="C459" s="8" t="s">
        <v>23</v>
      </c>
      <c r="D459" s="9" t="s">
        <v>42</v>
      </c>
      <c r="E459" s="95" t="s">
        <v>9</v>
      </c>
      <c r="F459" s="95" t="s">
        <v>10</v>
      </c>
      <c r="G459" s="95" t="s">
        <v>11</v>
      </c>
      <c r="H459" s="95" t="s">
        <v>8</v>
      </c>
      <c r="I459" s="95" t="s">
        <v>12</v>
      </c>
      <c r="J459" s="95" t="s">
        <v>13</v>
      </c>
      <c r="K459" s="95" t="s">
        <v>14</v>
      </c>
      <c r="L459" s="95" t="s">
        <v>15</v>
      </c>
      <c r="M459" s="95" t="s">
        <v>16</v>
      </c>
      <c r="N459" s="95" t="s">
        <v>17</v>
      </c>
      <c r="O459" s="95" t="s">
        <v>18</v>
      </c>
      <c r="P459" s="95" t="s">
        <v>19</v>
      </c>
    </row>
    <row r="460" spans="1:16" s="27" customFormat="1" ht="23.25" thickTop="1">
      <c r="A460" s="24">
        <v>1</v>
      </c>
      <c r="B460" s="24" t="s">
        <v>94</v>
      </c>
      <c r="C460" s="39" t="s">
        <v>8</v>
      </c>
      <c r="D460" s="14">
        <f>SUM(E460:P460)</f>
        <v>16000</v>
      </c>
      <c r="E460" s="71"/>
      <c r="F460" s="71"/>
      <c r="G460" s="71"/>
      <c r="H460" s="71">
        <v>16000</v>
      </c>
      <c r="I460" s="71"/>
      <c r="J460" s="71"/>
      <c r="K460" s="71"/>
      <c r="L460" s="71"/>
      <c r="M460" s="71"/>
      <c r="N460" s="71"/>
      <c r="O460" s="71"/>
      <c r="P460" s="71"/>
    </row>
    <row r="461" spans="1:16" s="27" customFormat="1" ht="22.5">
      <c r="A461" s="24">
        <v>2</v>
      </c>
      <c r="B461" s="24" t="s">
        <v>352</v>
      </c>
      <c r="C461" s="39" t="s">
        <v>15</v>
      </c>
      <c r="D461" s="14">
        <f>SUM(E461:P461)</f>
        <v>34122</v>
      </c>
      <c r="E461" s="102"/>
      <c r="F461" s="26"/>
      <c r="G461" s="26"/>
      <c r="H461" s="26"/>
      <c r="I461" s="26"/>
      <c r="J461" s="85"/>
      <c r="K461" s="26"/>
      <c r="L461" s="26">
        <v>34122</v>
      </c>
      <c r="M461" s="26"/>
      <c r="N461" s="26"/>
      <c r="O461" s="26"/>
      <c r="P461" s="26"/>
    </row>
    <row r="462" spans="1:16" s="27" customFormat="1" ht="22.5">
      <c r="A462" s="24">
        <v>3</v>
      </c>
      <c r="B462" s="24" t="s">
        <v>95</v>
      </c>
      <c r="C462" s="39" t="s">
        <v>10</v>
      </c>
      <c r="D462" s="14">
        <f>SUM(E462:P462)</f>
        <v>3000</v>
      </c>
      <c r="E462" s="26"/>
      <c r="F462" s="26">
        <v>3000</v>
      </c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s="27" customFormat="1" ht="22.5" hidden="1">
      <c r="A463" s="24">
        <v>4</v>
      </c>
      <c r="B463" s="24" t="s">
        <v>96</v>
      </c>
      <c r="C463" s="39"/>
      <c r="D463" s="14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s="27" customFormat="1" ht="11.25" hidden="1">
      <c r="A464" s="24"/>
      <c r="B464" s="24"/>
      <c r="C464" s="39"/>
      <c r="D464" s="14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s="27" customFormat="1" ht="11.25" hidden="1">
      <c r="A465" s="24"/>
      <c r="B465" s="24"/>
      <c r="C465" s="39"/>
      <c r="D465" s="14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s="27" customFormat="1" ht="11.25" hidden="1">
      <c r="A466" s="24"/>
      <c r="B466" s="24"/>
      <c r="C466" s="39"/>
      <c r="D466" s="14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s="31" customFormat="1" ht="10.5">
      <c r="A467" s="28"/>
      <c r="B467" s="28" t="s">
        <v>3</v>
      </c>
      <c r="C467" s="29"/>
      <c r="D467" s="30">
        <f>SUM(E467:P467)</f>
        <v>53122</v>
      </c>
      <c r="E467" s="30">
        <f>SUM(E460:E466)</f>
        <v>0</v>
      </c>
      <c r="F467" s="30">
        <f aca="true" t="shared" si="62" ref="F467:P467">SUM(F460:F466)</f>
        <v>3000</v>
      </c>
      <c r="G467" s="30">
        <f t="shared" si="62"/>
        <v>0</v>
      </c>
      <c r="H467" s="30">
        <f t="shared" si="62"/>
        <v>16000</v>
      </c>
      <c r="I467" s="30">
        <f t="shared" si="62"/>
        <v>0</v>
      </c>
      <c r="J467" s="30">
        <f t="shared" si="62"/>
        <v>0</v>
      </c>
      <c r="K467" s="30">
        <f t="shared" si="62"/>
        <v>0</v>
      </c>
      <c r="L467" s="30">
        <f t="shared" si="62"/>
        <v>34122</v>
      </c>
      <c r="M467" s="30">
        <f t="shared" si="62"/>
        <v>0</v>
      </c>
      <c r="N467" s="30">
        <f t="shared" si="62"/>
        <v>0</v>
      </c>
      <c r="O467" s="30">
        <f t="shared" si="62"/>
        <v>0</v>
      </c>
      <c r="P467" s="30">
        <f t="shared" si="62"/>
        <v>0</v>
      </c>
    </row>
    <row r="468" spans="1:16" s="31" customFormat="1" ht="10.5">
      <c r="A468" s="33"/>
      <c r="B468" s="33"/>
      <c r="C468" s="34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70" ht="14.25">
      <c r="A470" s="5" t="s">
        <v>5</v>
      </c>
    </row>
    <row r="471" spans="1:16" ht="34.5" thickBot="1">
      <c r="A471" s="8" t="s">
        <v>1</v>
      </c>
      <c r="B471" s="8" t="s">
        <v>2</v>
      </c>
      <c r="C471" s="8" t="s">
        <v>23</v>
      </c>
      <c r="D471" s="9" t="s">
        <v>42</v>
      </c>
      <c r="E471" s="95" t="s">
        <v>9</v>
      </c>
      <c r="F471" s="95" t="s">
        <v>10</v>
      </c>
      <c r="G471" s="95" t="s">
        <v>11</v>
      </c>
      <c r="H471" s="95" t="s">
        <v>8</v>
      </c>
      <c r="I471" s="95" t="s">
        <v>12</v>
      </c>
      <c r="J471" s="95" t="s">
        <v>13</v>
      </c>
      <c r="K471" s="95" t="s">
        <v>14</v>
      </c>
      <c r="L471" s="95" t="s">
        <v>15</v>
      </c>
      <c r="M471" s="95" t="s">
        <v>16</v>
      </c>
      <c r="N471" s="95" t="s">
        <v>17</v>
      </c>
      <c r="O471" s="95" t="s">
        <v>18</v>
      </c>
      <c r="P471" s="95" t="s">
        <v>19</v>
      </c>
    </row>
    <row r="472" spans="1:16" s="27" customFormat="1" ht="23.25" thickTop="1">
      <c r="A472" s="24">
        <v>1</v>
      </c>
      <c r="B472" s="24" t="s">
        <v>97</v>
      </c>
      <c r="C472" s="39" t="s">
        <v>11</v>
      </c>
      <c r="D472" s="26">
        <f>SUM(E472:P472)</f>
        <v>10200</v>
      </c>
      <c r="E472" s="40"/>
      <c r="F472" s="41"/>
      <c r="G472" s="41">
        <v>10200</v>
      </c>
      <c r="H472" s="41"/>
      <c r="I472" s="41"/>
      <c r="J472" s="41"/>
      <c r="K472" s="41"/>
      <c r="L472" s="41"/>
      <c r="M472" s="41"/>
      <c r="N472" s="41"/>
      <c r="O472" s="41"/>
      <c r="P472" s="41"/>
    </row>
    <row r="473" spans="1:16" s="27" customFormat="1" ht="23.25" customHeight="1">
      <c r="A473" s="24">
        <v>2</v>
      </c>
      <c r="B473" s="24" t="s">
        <v>98</v>
      </c>
      <c r="C473" s="39" t="s">
        <v>15</v>
      </c>
      <c r="D473" s="26">
        <f>SUM(E473:P473)</f>
        <v>49200</v>
      </c>
      <c r="E473" s="40"/>
      <c r="F473" s="41"/>
      <c r="G473" s="41"/>
      <c r="H473" s="41"/>
      <c r="I473" s="41"/>
      <c r="J473" s="41"/>
      <c r="K473" s="41"/>
      <c r="L473" s="41">
        <v>49200</v>
      </c>
      <c r="M473" s="41"/>
      <c r="N473" s="41"/>
      <c r="O473" s="41"/>
      <c r="P473" s="41"/>
    </row>
    <row r="474" spans="1:16" s="27" customFormat="1" ht="11.25" hidden="1">
      <c r="A474" s="24">
        <v>3</v>
      </c>
      <c r="B474" s="24"/>
      <c r="C474" s="39"/>
      <c r="D474" s="26">
        <f>SUM(E474:P474)</f>
        <v>0</v>
      </c>
      <c r="E474" s="40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</row>
    <row r="475" spans="1:16" ht="11.25" hidden="1">
      <c r="A475" s="21"/>
      <c r="B475" s="21"/>
      <c r="C475" s="43"/>
      <c r="D475" s="14"/>
      <c r="E475" s="71"/>
      <c r="F475" s="71"/>
      <c r="G475" s="71"/>
      <c r="H475" s="71"/>
      <c r="I475" s="85"/>
      <c r="J475" s="71"/>
      <c r="K475" s="71"/>
      <c r="L475" s="71"/>
      <c r="M475" s="71"/>
      <c r="N475" s="71"/>
      <c r="O475" s="71"/>
      <c r="P475" s="71"/>
    </row>
    <row r="476" spans="1:16" s="31" customFormat="1" ht="12" customHeight="1">
      <c r="A476" s="28"/>
      <c r="B476" s="28" t="s">
        <v>3</v>
      </c>
      <c r="C476" s="29"/>
      <c r="D476" s="30">
        <f>SUM(E476:P476)</f>
        <v>59400</v>
      </c>
      <c r="E476" s="102"/>
      <c r="F476" s="102">
        <f>SUM(F472:F475)</f>
        <v>0</v>
      </c>
      <c r="G476" s="102">
        <f>SUM(G472:G475)</f>
        <v>10200</v>
      </c>
      <c r="H476" s="102">
        <f>SUM(H472:H475)</f>
        <v>0</v>
      </c>
      <c r="I476" s="102">
        <f aca="true" t="shared" si="63" ref="I476:N476">SUM(I472:I475)</f>
        <v>0</v>
      </c>
      <c r="J476" s="102">
        <f t="shared" si="63"/>
        <v>0</v>
      </c>
      <c r="K476" s="102">
        <f t="shared" si="63"/>
        <v>0</v>
      </c>
      <c r="L476" s="102">
        <f t="shared" si="63"/>
        <v>49200</v>
      </c>
      <c r="M476" s="102">
        <f t="shared" si="63"/>
        <v>0</v>
      </c>
      <c r="N476" s="102">
        <f t="shared" si="63"/>
        <v>0</v>
      </c>
      <c r="O476" s="102"/>
      <c r="P476" s="102"/>
    </row>
    <row r="477" spans="1:16" s="31" customFormat="1" ht="10.5" hidden="1">
      <c r="A477" s="33"/>
      <c r="B477" s="33"/>
      <c r="C477" s="34"/>
      <c r="D477" s="35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</row>
    <row r="478" spans="1:4" s="31" customFormat="1" ht="14.25" hidden="1">
      <c r="A478" s="5" t="s">
        <v>25</v>
      </c>
      <c r="C478" s="37"/>
      <c r="D478" s="38"/>
    </row>
    <row r="479" spans="1:16" ht="45.75" customHeight="1" hidden="1" thickBot="1">
      <c r="A479" s="8" t="s">
        <v>1</v>
      </c>
      <c r="B479" s="8" t="s">
        <v>2</v>
      </c>
      <c r="C479" s="8" t="s">
        <v>23</v>
      </c>
      <c r="D479" s="9" t="s">
        <v>43</v>
      </c>
      <c r="E479" s="95" t="s">
        <v>9</v>
      </c>
      <c r="F479" s="95" t="s">
        <v>10</v>
      </c>
      <c r="G479" s="95" t="s">
        <v>11</v>
      </c>
      <c r="H479" s="95" t="s">
        <v>8</v>
      </c>
      <c r="I479" s="95" t="s">
        <v>12</v>
      </c>
      <c r="J479" s="95" t="s">
        <v>13</v>
      </c>
      <c r="K479" s="95" t="s">
        <v>14</v>
      </c>
      <c r="L479" s="95" t="s">
        <v>15</v>
      </c>
      <c r="M479" s="95" t="s">
        <v>16</v>
      </c>
      <c r="N479" s="95" t="s">
        <v>17</v>
      </c>
      <c r="O479" s="95" t="s">
        <v>18</v>
      </c>
      <c r="P479" s="95" t="s">
        <v>19</v>
      </c>
    </row>
    <row r="480" spans="1:16" ht="11.25" hidden="1">
      <c r="A480" s="24">
        <v>1</v>
      </c>
      <c r="B480" s="24"/>
      <c r="C480" s="39"/>
      <c r="D480" s="26">
        <f>SUM(E480:P480)</f>
        <v>0</v>
      </c>
      <c r="E480" s="40"/>
      <c r="F480" s="40"/>
      <c r="G480" s="40"/>
      <c r="H480" s="40"/>
      <c r="I480" s="41"/>
      <c r="J480" s="41"/>
      <c r="K480" s="41"/>
      <c r="L480" s="40"/>
      <c r="M480" s="40"/>
      <c r="N480" s="40"/>
      <c r="O480" s="40"/>
      <c r="P480" s="40"/>
    </row>
    <row r="481" spans="1:16" ht="11.25" hidden="1">
      <c r="A481" s="28"/>
      <c r="B481" s="28" t="s">
        <v>3</v>
      </c>
      <c r="C481" s="29"/>
      <c r="D481" s="30">
        <f>SUM(E481:P481)</f>
        <v>0</v>
      </c>
      <c r="E481" s="102"/>
      <c r="F481" s="102"/>
      <c r="G481" s="102"/>
      <c r="H481" s="102"/>
      <c r="I481" s="102"/>
      <c r="J481" s="102">
        <f>J480</f>
        <v>0</v>
      </c>
      <c r="K481" s="102"/>
      <c r="L481" s="102"/>
      <c r="M481" s="102"/>
      <c r="N481" s="102"/>
      <c r="O481" s="102"/>
      <c r="P481" s="102"/>
    </row>
    <row r="482" spans="1:16" ht="11.25" hidden="1">
      <c r="A482" s="33"/>
      <c r="B482" s="33"/>
      <c r="C482" s="34"/>
      <c r="D482" s="35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</row>
    <row r="483" spans="1:16" ht="11.25" hidden="1">
      <c r="A483" s="33"/>
      <c r="B483" s="33"/>
      <c r="C483" s="34"/>
      <c r="D483" s="35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</row>
    <row r="484" ht="14.25" hidden="1">
      <c r="A484" s="5" t="s">
        <v>7</v>
      </c>
    </row>
    <row r="485" spans="1:16" ht="36.75" customHeight="1" hidden="1" thickBot="1">
      <c r="A485" s="8" t="s">
        <v>1</v>
      </c>
      <c r="B485" s="8" t="s">
        <v>2</v>
      </c>
      <c r="C485" s="8" t="s">
        <v>23</v>
      </c>
      <c r="D485" s="9" t="s">
        <v>74</v>
      </c>
      <c r="E485" s="95" t="s">
        <v>9</v>
      </c>
      <c r="F485" s="95" t="s">
        <v>10</v>
      </c>
      <c r="G485" s="95" t="s">
        <v>11</v>
      </c>
      <c r="H485" s="95" t="s">
        <v>8</v>
      </c>
      <c r="I485" s="95" t="s">
        <v>12</v>
      </c>
      <c r="J485" s="95" t="s">
        <v>13</v>
      </c>
      <c r="K485" s="95" t="s">
        <v>14</v>
      </c>
      <c r="L485" s="95" t="s">
        <v>15</v>
      </c>
      <c r="M485" s="95" t="s">
        <v>16</v>
      </c>
      <c r="N485" s="95" t="s">
        <v>17</v>
      </c>
      <c r="O485" s="95" t="s">
        <v>18</v>
      </c>
      <c r="P485" s="95" t="s">
        <v>19</v>
      </c>
    </row>
    <row r="486" spans="1:16" s="27" customFormat="1" ht="11.25" hidden="1">
      <c r="A486" s="24">
        <v>1</v>
      </c>
      <c r="B486" s="24"/>
      <c r="C486" s="39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s="27" customFormat="1" ht="11.25" hidden="1">
      <c r="A487" s="24">
        <v>2</v>
      </c>
      <c r="B487" s="24"/>
      <c r="C487" s="39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s="27" customFormat="1" ht="11.25" hidden="1">
      <c r="A488" s="24">
        <v>3</v>
      </c>
      <c r="B488" s="24"/>
      <c r="C488" s="39"/>
      <c r="D488" s="26"/>
      <c r="E488" s="26"/>
      <c r="F488" s="26"/>
      <c r="G488" s="26"/>
      <c r="H488" s="85"/>
      <c r="I488" s="85"/>
      <c r="J488" s="85"/>
      <c r="K488" s="85"/>
      <c r="L488" s="85"/>
      <c r="M488" s="85"/>
      <c r="N488" s="85"/>
      <c r="O488" s="26"/>
      <c r="P488" s="26"/>
    </row>
    <row r="489" spans="1:16" s="27" customFormat="1" ht="11.25" hidden="1">
      <c r="A489" s="24">
        <v>4</v>
      </c>
      <c r="B489" s="24"/>
      <c r="C489" s="39"/>
      <c r="D489" s="26"/>
      <c r="E489" s="26"/>
      <c r="F489" s="26"/>
      <c r="G489" s="26"/>
      <c r="H489" s="85"/>
      <c r="I489" s="85"/>
      <c r="J489" s="85"/>
      <c r="K489" s="85"/>
      <c r="L489" s="85"/>
      <c r="M489" s="85"/>
      <c r="N489" s="85"/>
      <c r="O489" s="26"/>
      <c r="P489" s="26"/>
    </row>
    <row r="490" spans="1:16" s="27" customFormat="1" ht="11.25" hidden="1">
      <c r="A490" s="24"/>
      <c r="B490" s="24"/>
      <c r="C490" s="39"/>
      <c r="D490" s="26"/>
      <c r="E490" s="26"/>
      <c r="F490" s="26"/>
      <c r="G490" s="26"/>
      <c r="H490" s="85"/>
      <c r="I490" s="85"/>
      <c r="J490" s="85"/>
      <c r="K490" s="85"/>
      <c r="L490" s="85"/>
      <c r="M490" s="85"/>
      <c r="N490" s="85"/>
      <c r="O490" s="26"/>
      <c r="P490" s="26"/>
    </row>
    <row r="491" spans="1:16" ht="11.25" hidden="1">
      <c r="A491" s="24"/>
      <c r="B491" s="21"/>
      <c r="C491" s="43"/>
      <c r="D491" s="26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1:16" s="31" customFormat="1" ht="10.5" hidden="1">
      <c r="A492" s="28"/>
      <c r="B492" s="28" t="s">
        <v>3</v>
      </c>
      <c r="C492" s="29"/>
      <c r="D492" s="30"/>
      <c r="E492" s="30"/>
      <c r="F492" s="30"/>
      <c r="G492" s="30">
        <f aca="true" t="shared" si="64" ref="G492:N492">SUM(G486:G491)</f>
        <v>0</v>
      </c>
      <c r="H492" s="30">
        <f t="shared" si="64"/>
        <v>0</v>
      </c>
      <c r="I492" s="30">
        <f t="shared" si="64"/>
        <v>0</v>
      </c>
      <c r="J492" s="30">
        <f t="shared" si="64"/>
        <v>0</v>
      </c>
      <c r="K492" s="30">
        <f t="shared" si="64"/>
        <v>0</v>
      </c>
      <c r="L492" s="30">
        <f t="shared" si="64"/>
        <v>0</v>
      </c>
      <c r="M492" s="30">
        <f t="shared" si="64"/>
        <v>0</v>
      </c>
      <c r="N492" s="30">
        <f t="shared" si="64"/>
        <v>0</v>
      </c>
      <c r="O492" s="30"/>
      <c r="P492" s="30"/>
    </row>
    <row r="494" ht="11.25">
      <c r="A494" s="134"/>
    </row>
    <row r="495" spans="2:5" ht="15.75">
      <c r="B495" s="145" t="s">
        <v>353</v>
      </c>
      <c r="C495" s="145"/>
      <c r="D495" s="145"/>
      <c r="E495" s="145"/>
    </row>
    <row r="496" spans="3:4" s="135" customFormat="1" ht="12">
      <c r="C496" s="136"/>
      <c r="D496" s="137"/>
    </row>
    <row r="507" spans="3:4" ht="11.25">
      <c r="C507" s="1"/>
      <c r="D507" s="1"/>
    </row>
    <row r="510" spans="3:4" ht="11.25">
      <c r="C510" s="1"/>
      <c r="D510" s="1"/>
    </row>
    <row r="513" spans="3:4" ht="11.25">
      <c r="C513" s="1"/>
      <c r="D513" s="1"/>
    </row>
  </sheetData>
  <sheetProtection/>
  <mergeCells count="8">
    <mergeCell ref="B495:E495"/>
    <mergeCell ref="B1:G1"/>
    <mergeCell ref="B2:G2"/>
    <mergeCell ref="B3:G3"/>
    <mergeCell ref="A7:P7"/>
    <mergeCell ref="A65:P65"/>
    <mergeCell ref="A4:D4"/>
    <mergeCell ref="A5:D5"/>
  </mergeCells>
  <printOptions horizontalCentered="1"/>
  <pageMargins left="0" right="0" top="0.35433070866141736" bottom="0.1968503937007874" header="0" footer="0"/>
  <pageSetup horizontalDpi="600" verticalDpi="60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vineta.briezkalna</dc:creator>
  <cp:keywords/>
  <dc:description/>
  <cp:lastModifiedBy>Maija Ozola</cp:lastModifiedBy>
  <cp:lastPrinted>2017-03-20T09:23:22Z</cp:lastPrinted>
  <dcterms:created xsi:type="dcterms:W3CDTF">2010-11-02T12:21:10Z</dcterms:created>
  <dcterms:modified xsi:type="dcterms:W3CDTF">2017-03-21T07:27:02Z</dcterms:modified>
  <cp:category/>
  <cp:version/>
  <cp:contentType/>
  <cp:contentStatus/>
</cp:coreProperties>
</file>