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4635" firstSheet="1" activeTab="1"/>
  </bookViews>
  <sheets>
    <sheet name="2020.g." sheetId="1" state="hidden" r:id="rId1"/>
    <sheet name="Pa iestādēm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<sst xmlns="http://schemas.openxmlformats.org/spreadsheetml/2006/main" count="52" uniqueCount="52">
  <si>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Klasifikācijas kods</t>
  </si>
  <si>
    <t>Izglītība</t>
  </si>
  <si>
    <t>Kultūra</t>
  </si>
  <si>
    <t>Veselība</t>
  </si>
  <si>
    <t>Nemateriālie ieguldījumi</t>
  </si>
  <si>
    <t>Pamatlīdzekļi</t>
  </si>
  <si>
    <t xml:space="preserve">Sociālie pabalsti naudā </t>
  </si>
  <si>
    <t>Bibliotēka</t>
  </si>
  <si>
    <t>06.60006</t>
  </si>
  <si>
    <t>Nosaukums</t>
  </si>
  <si>
    <t>Visp, valdības dienesti</t>
  </si>
  <si>
    <t>Kārtība un drošiba</t>
  </si>
  <si>
    <t xml:space="preserve">notekūdeņi </t>
  </si>
  <si>
    <t>Pašvald. terit.apsaim.</t>
  </si>
  <si>
    <t>autobuss</t>
  </si>
  <si>
    <t>soc.dien.</t>
  </si>
  <si>
    <t>pabalsti</t>
  </si>
  <si>
    <t>IZDEVUMI KOPĀ</t>
  </si>
  <si>
    <t xml:space="preserve">Atalgojumi                                                                                                                                                                                              </t>
  </si>
  <si>
    <t xml:space="preserve">Valsts sociālās apdrošināšanas oblig. iemaksas                                                                                                                                                       </t>
  </si>
  <si>
    <t xml:space="preserve">Komandējumi un dienesta braucieni                                                                                                                                                                       </t>
  </si>
  <si>
    <t xml:space="preserve">Pakalpojumi                                                                                                                                                                                             </t>
  </si>
  <si>
    <t xml:space="preserve">Krājumi, materiāli, energor., preces, biroja preces un c.                                                                                                     </t>
  </si>
  <si>
    <t xml:space="preserve">Grāmatas un žurnāli                                                                                                                                                                                     </t>
  </si>
  <si>
    <t>Nodokļu maksājumi</t>
  </si>
  <si>
    <t>Procentu maksājumi</t>
  </si>
  <si>
    <t xml:space="preserve"> </t>
  </si>
  <si>
    <t xml:space="preserve">Sociālie pabalsti natūrā </t>
  </si>
  <si>
    <t>Pārējie pabalsti un kompensācijas</t>
  </si>
  <si>
    <t>Uzturēšanas transferti</t>
  </si>
  <si>
    <t>pamatsummas nomaksa</t>
  </si>
  <si>
    <t>Ogres novada Taurupes pagasta pārvaldes vadītājs:                               J.Stafeckis</t>
  </si>
  <si>
    <t>Sastādīja grāmatvede:Itta Patjanko</t>
  </si>
  <si>
    <t>Ūdens apgāde</t>
  </si>
  <si>
    <t>telef.  65055265</t>
  </si>
  <si>
    <t>08.29007</t>
  </si>
  <si>
    <t xml:space="preserve">       Projektu konkurss "Veidojam vidi ap mums Ogres novadā"</t>
  </si>
  <si>
    <t>kult.pas.</t>
  </si>
  <si>
    <t>kopā</t>
  </si>
  <si>
    <t>pavisam</t>
  </si>
  <si>
    <t>atkritumu apsaimniekošana</t>
  </si>
  <si>
    <t>autotransports</t>
  </si>
  <si>
    <t xml:space="preserve">Taurupes pagasta pārvaldes 2020.gada izdevumi atbilstoši funkcionālajām kategorijām </t>
  </si>
  <si>
    <t>apkalpošanas maksas kredītam</t>
  </si>
  <si>
    <t>atkritumu apsaimniekošana VF</t>
  </si>
  <si>
    <t>pedagogi valsts fin.</t>
  </si>
  <si>
    <t>pedagogi pašv. fin.</t>
  </si>
  <si>
    <t>autotransports VF</t>
  </si>
  <si>
    <t>atlik.kopā</t>
  </si>
  <si>
    <t>.</t>
  </si>
  <si>
    <t xml:space="preserve">    Papildus aktivitātes  Ogres novada pašvaldības iestādēs (vasaras nometnes)</t>
  </si>
  <si>
    <t>2020. gada plāns (EUR)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</si>
</sst>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0.0000"/>
    <numFmt numFmtId="194" formatCode="0.000"/>
    <numFmt numFmtId="195" formatCode="0.0%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#,##0.0"/>
    <numFmt numFmtId="203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38" borderId="1" applyNumberFormat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0" fontId="20" fillId="38" borderId="6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2" fillId="40" borderId="0" applyNumberFormat="0" applyBorder="0" applyAlignment="0" applyProtection="0"/>
    <xf numFmtId="0" fontId="18" fillId="0" borderId="8" applyNumberFormat="0" applyFill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45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5" fillId="0" borderId="16" xfId="0" applyNumberFormat="1" applyFont="1" applyFill="1" applyBorder="1" applyAlignment="1">
      <alignment horizontal="right"/>
    </xf>
    <xf numFmtId="0" fontId="0" fillId="0" borderId="16" xfId="77" applyBorder="1">
      <alignment/>
      <protection/>
    </xf>
    <xf numFmtId="0" fontId="0" fillId="0" borderId="17" xfId="77" applyBorder="1">
      <alignment/>
      <protection/>
    </xf>
    <xf numFmtId="0" fontId="1" fillId="0" borderId="18" xfId="77" applyFont="1" applyBorder="1" applyAlignment="1">
      <alignment wrapText="1"/>
      <protection/>
    </xf>
    <xf numFmtId="0" fontId="1" fillId="0" borderId="19" xfId="77" applyFont="1" applyBorder="1">
      <alignment/>
      <protection/>
    </xf>
    <xf numFmtId="0" fontId="1" fillId="0" borderId="19" xfId="77" applyFont="1" applyBorder="1" applyAlignment="1">
      <alignment wrapText="1"/>
      <protection/>
    </xf>
    <xf numFmtId="0" fontId="1" fillId="0" borderId="20" xfId="77" applyFont="1" applyBorder="1">
      <alignment/>
      <protection/>
    </xf>
    <xf numFmtId="0" fontId="1" fillId="0" borderId="21" xfId="77" applyFont="1" applyBorder="1">
      <alignment/>
      <protection/>
    </xf>
    <xf numFmtId="3" fontId="1" fillId="0" borderId="21" xfId="77" applyNumberFormat="1" applyFont="1" applyBorder="1">
      <alignment/>
      <protection/>
    </xf>
    <xf numFmtId="0" fontId="0" fillId="0" borderId="20" xfId="77" applyBorder="1">
      <alignment/>
      <protection/>
    </xf>
    <xf numFmtId="0" fontId="0" fillId="0" borderId="21" xfId="77" applyBorder="1">
      <alignment/>
      <protection/>
    </xf>
    <xf numFmtId="3" fontId="0" fillId="0" borderId="21" xfId="77" applyNumberFormat="1" applyBorder="1">
      <alignment/>
      <protection/>
    </xf>
    <xf numFmtId="0" fontId="0" fillId="0" borderId="21" xfId="77" applyFont="1" applyBorder="1">
      <alignment/>
      <protection/>
    </xf>
    <xf numFmtId="0" fontId="0" fillId="0" borderId="18" xfId="77" applyBorder="1">
      <alignment/>
      <protection/>
    </xf>
    <xf numFmtId="0" fontId="0" fillId="0" borderId="19" xfId="77" applyBorder="1">
      <alignment/>
      <protection/>
    </xf>
    <xf numFmtId="0" fontId="0" fillId="0" borderId="0" xfId="77" applyBorder="1">
      <alignment/>
      <protection/>
    </xf>
    <xf numFmtId="0" fontId="0" fillId="0" borderId="0" xfId="77" applyFont="1" applyBorder="1">
      <alignment/>
      <protection/>
    </xf>
    <xf numFmtId="0" fontId="0" fillId="0" borderId="0" xfId="77" applyFont="1" applyFill="1">
      <alignment/>
      <protection/>
    </xf>
    <xf numFmtId="0" fontId="0" fillId="0" borderId="22" xfId="77" applyBorder="1">
      <alignment/>
      <protection/>
    </xf>
    <xf numFmtId="0" fontId="24" fillId="0" borderId="22" xfId="77" applyFont="1" applyBorder="1">
      <alignment/>
      <protection/>
    </xf>
    <xf numFmtId="0" fontId="25" fillId="0" borderId="22" xfId="77" applyFont="1" applyBorder="1">
      <alignment/>
      <protection/>
    </xf>
    <xf numFmtId="0" fontId="0" fillId="0" borderId="23" xfId="77" applyBorder="1">
      <alignment/>
      <protection/>
    </xf>
    <xf numFmtId="0" fontId="0" fillId="0" borderId="0" xfId="77">
      <alignment/>
      <protection/>
    </xf>
    <xf numFmtId="0" fontId="0" fillId="0" borderId="24" xfId="77" applyBorder="1">
      <alignment/>
      <protection/>
    </xf>
    <xf numFmtId="0" fontId="0" fillId="0" borderId="25" xfId="77" applyBorder="1">
      <alignment/>
      <protection/>
    </xf>
    <xf numFmtId="0" fontId="1" fillId="0" borderId="19" xfId="77" applyFont="1" applyBorder="1" applyAlignment="1">
      <alignment textRotation="90" wrapText="1"/>
      <protection/>
    </xf>
    <xf numFmtId="0" fontId="1" fillId="0" borderId="19" xfId="77" applyFont="1" applyFill="1" applyBorder="1" applyAlignment="1">
      <alignment textRotation="90" wrapText="1"/>
      <protection/>
    </xf>
    <xf numFmtId="0" fontId="0" fillId="0" borderId="0" xfId="77" applyFont="1" applyBorder="1">
      <alignment/>
      <protection/>
    </xf>
    <xf numFmtId="0" fontId="2" fillId="0" borderId="0" xfId="80" applyFont="1" applyBorder="1" applyAlignment="1">
      <alignment/>
      <protection/>
    </xf>
    <xf numFmtId="3" fontId="0" fillId="0" borderId="21" xfId="77" applyNumberFormat="1" applyFill="1" applyBorder="1">
      <alignment/>
      <protection/>
    </xf>
    <xf numFmtId="0" fontId="0" fillId="0" borderId="21" xfId="77" applyFill="1" applyBorder="1">
      <alignment/>
      <protection/>
    </xf>
    <xf numFmtId="3" fontId="0" fillId="0" borderId="21" xfId="77" applyNumberFormat="1" applyFont="1" applyFill="1" applyBorder="1">
      <alignment/>
      <protection/>
    </xf>
    <xf numFmtId="0" fontId="0" fillId="0" borderId="19" xfId="77" applyFill="1" applyBorder="1">
      <alignment/>
      <protection/>
    </xf>
    <xf numFmtId="0" fontId="0" fillId="0" borderId="26" xfId="77" applyBorder="1">
      <alignment/>
      <protection/>
    </xf>
    <xf numFmtId="0" fontId="1" fillId="0" borderId="27" xfId="77" applyFont="1" applyBorder="1" applyAlignment="1">
      <alignment textRotation="90" wrapText="1"/>
      <protection/>
    </xf>
    <xf numFmtId="0" fontId="1" fillId="0" borderId="17" xfId="77" applyFont="1" applyBorder="1" applyAlignment="1">
      <alignment wrapText="1"/>
      <protection/>
    </xf>
    <xf numFmtId="0" fontId="0" fillId="0" borderId="28" xfId="77" applyBorder="1">
      <alignment/>
      <protection/>
    </xf>
    <xf numFmtId="0" fontId="1" fillId="0" borderId="29" xfId="77" applyFont="1" applyBorder="1">
      <alignment/>
      <protection/>
    </xf>
    <xf numFmtId="0" fontId="0" fillId="0" borderId="29" xfId="77" applyBorder="1">
      <alignment/>
      <protection/>
    </xf>
    <xf numFmtId="0" fontId="0" fillId="0" borderId="27" xfId="77" applyBorder="1">
      <alignment/>
      <protection/>
    </xf>
    <xf numFmtId="0" fontId="1" fillId="0" borderId="25" xfId="77" applyFont="1" applyBorder="1">
      <alignment/>
      <protection/>
    </xf>
    <xf numFmtId="0" fontId="1" fillId="0" borderId="17" xfId="77" applyFont="1" applyBorder="1">
      <alignment/>
      <protection/>
    </xf>
    <xf numFmtId="3" fontId="1" fillId="0" borderId="21" xfId="77" applyNumberFormat="1" applyFont="1" applyFill="1" applyBorder="1">
      <alignment/>
      <protection/>
    </xf>
    <xf numFmtId="0" fontId="1" fillId="0" borderId="21" xfId="77" applyFont="1" applyFill="1" applyBorder="1">
      <alignment/>
      <protection/>
    </xf>
    <xf numFmtId="0" fontId="1" fillId="0" borderId="19" xfId="77" applyFont="1" applyFill="1" applyBorder="1">
      <alignment/>
      <protection/>
    </xf>
    <xf numFmtId="0" fontId="1" fillId="0" borderId="0" xfId="77" applyFont="1" applyBorder="1">
      <alignment/>
      <protection/>
    </xf>
    <xf numFmtId="3" fontId="1" fillId="0" borderId="0" xfId="77" applyNumberFormat="1" applyFont="1" applyBorder="1">
      <alignment/>
      <protection/>
    </xf>
    <xf numFmtId="0" fontId="26" fillId="0" borderId="0" xfId="80" applyFont="1" applyBorder="1" applyAlignment="1">
      <alignment/>
      <protection/>
    </xf>
    <xf numFmtId="0" fontId="1" fillId="0" borderId="0" xfId="0" applyFont="1" applyAlignment="1">
      <alignment/>
    </xf>
    <xf numFmtId="3" fontId="0" fillId="46" borderId="21" xfId="77" applyNumberFormat="1" applyFill="1" applyBorder="1">
      <alignment/>
      <protection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1" fillId="0" borderId="19" xfId="77" applyFont="1" applyBorder="1" applyAlignment="1">
      <alignment textRotation="90"/>
      <protection/>
    </xf>
    <xf numFmtId="0" fontId="1" fillId="0" borderId="19" xfId="0" applyFont="1" applyBorder="1" applyAlignment="1">
      <alignment textRotation="90" wrapText="1"/>
    </xf>
    <xf numFmtId="0" fontId="1" fillId="0" borderId="31" xfId="0" applyFont="1" applyBorder="1" applyAlignment="1">
      <alignment textRotation="90" wrapText="1"/>
    </xf>
    <xf numFmtId="0" fontId="0" fillId="0" borderId="32" xfId="77" applyBorder="1">
      <alignment/>
      <protection/>
    </xf>
    <xf numFmtId="0" fontId="0" fillId="0" borderId="33" xfId="77" applyBorder="1">
      <alignment/>
      <protection/>
    </xf>
    <xf numFmtId="0" fontId="1" fillId="0" borderId="33" xfId="77" applyFont="1" applyBorder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77" applyFont="1" applyBorder="1">
      <alignment/>
      <protection/>
    </xf>
    <xf numFmtId="0" fontId="1" fillId="0" borderId="36" xfId="77" applyFont="1" applyBorder="1">
      <alignment/>
      <protection/>
    </xf>
    <xf numFmtId="3" fontId="1" fillId="0" borderId="36" xfId="77" applyNumberFormat="1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0" xfId="0" applyNumberFormat="1" applyAlignment="1">
      <alignment/>
    </xf>
    <xf numFmtId="3" fontId="1" fillId="0" borderId="17" xfId="77" applyNumberFormat="1" applyFont="1" applyBorder="1">
      <alignment/>
      <protection/>
    </xf>
    <xf numFmtId="3" fontId="0" fillId="0" borderId="17" xfId="77" applyNumberFormat="1" applyBorder="1">
      <alignment/>
      <protection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0" fillId="46" borderId="21" xfId="77" applyFont="1" applyFill="1" applyBorder="1">
      <alignment/>
      <protection/>
    </xf>
    <xf numFmtId="0" fontId="1" fillId="46" borderId="19" xfId="77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0" xfId="78">
      <alignment/>
      <protection/>
    </xf>
    <xf numFmtId="3" fontId="1" fillId="46" borderId="0" xfId="77" applyNumberFormat="1" applyFont="1" applyFill="1" applyBorder="1">
      <alignment/>
      <protection/>
    </xf>
    <xf numFmtId="0" fontId="0" fillId="46" borderId="21" xfId="77" applyFill="1" applyBorder="1">
      <alignment/>
      <protection/>
    </xf>
    <xf numFmtId="3" fontId="0" fillId="46" borderId="21" xfId="77" applyNumberFormat="1" applyFont="1" applyFill="1" applyBorder="1">
      <alignment/>
      <protection/>
    </xf>
    <xf numFmtId="0" fontId="0" fillId="46" borderId="39" xfId="0" applyFill="1" applyBorder="1" applyAlignment="1">
      <alignment/>
    </xf>
    <xf numFmtId="0" fontId="0" fillId="0" borderId="21" xfId="77" applyFont="1" applyBorder="1" applyAlignment="1">
      <alignment wrapText="1"/>
      <protection/>
    </xf>
    <xf numFmtId="0" fontId="0" fillId="0" borderId="21" xfId="77" applyBorder="1" applyAlignment="1">
      <alignment wrapText="1"/>
      <protection/>
    </xf>
    <xf numFmtId="0" fontId="24" fillId="0" borderId="0" xfId="77" applyFont="1" applyBorder="1">
      <alignment/>
      <protection/>
    </xf>
    <xf numFmtId="0" fontId="25" fillId="0" borderId="0" xfId="77" applyFont="1" applyBorder="1">
      <alignment/>
      <protection/>
    </xf>
    <xf numFmtId="0" fontId="0" fillId="0" borderId="0" xfId="0" applyBorder="1" applyAlignment="1">
      <alignment/>
    </xf>
    <xf numFmtId="49" fontId="5" fillId="0" borderId="17" xfId="0" applyNumberFormat="1" applyFont="1" applyFill="1" applyBorder="1" applyAlignment="1">
      <alignment horizontal="right"/>
    </xf>
    <xf numFmtId="0" fontId="0" fillId="0" borderId="40" xfId="77" applyBorder="1">
      <alignment/>
      <protection/>
    </xf>
    <xf numFmtId="3" fontId="6" fillId="0" borderId="19" xfId="0" applyNumberFormat="1" applyFont="1" applyFill="1" applyBorder="1" applyAlignment="1">
      <alignment horizontal="left" textRotation="90" wrapText="1"/>
    </xf>
    <xf numFmtId="0" fontId="25" fillId="0" borderId="40" xfId="77" applyFont="1" applyBorder="1">
      <alignment/>
      <protection/>
    </xf>
    <xf numFmtId="3" fontId="1" fillId="0" borderId="36" xfId="77" applyNumberFormat="1" applyFont="1" applyFill="1" applyBorder="1">
      <alignment/>
      <protection/>
    </xf>
  </cellXfs>
  <cellStyles count="8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 3" xfId="78"/>
    <cellStyle name="Normal_2009.g plāns apst" xfId="79"/>
    <cellStyle name="Normal_Specbudz.kopsavilkums 2006.g un korekc. 2" xfId="80"/>
    <cellStyle name="Nosaukums" xfId="81"/>
    <cellStyle name="Note" xfId="82"/>
    <cellStyle name="Paskaidrojošs teksts" xfId="83"/>
    <cellStyle name="Pārbaudes šūna" xfId="84"/>
    <cellStyle name="Piezīme" xfId="85"/>
    <cellStyle name="Percent" xfId="86"/>
    <cellStyle name="Saistīta šūna" xfId="87"/>
    <cellStyle name="Slikts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140625" style="0" customWidth="1"/>
    <col min="2" max="2" width="16.8515625" style="0" customWidth="1"/>
    <col min="3" max="3" width="9.140625" style="49" customWidth="1"/>
    <col min="4" max="4" width="8.140625" style="0" customWidth="1"/>
    <col min="5" max="5" width="5.7109375" style="0" customWidth="1"/>
    <col min="6" max="6" width="7.00390625" style="0" customWidth="1"/>
    <col min="7" max="7" width="6.140625" style="0" customWidth="1"/>
    <col min="8" max="8" width="7.421875" style="0" customWidth="1"/>
    <col min="9" max="9" width="6.421875" style="0" customWidth="1"/>
    <col min="10" max="10" width="7.421875" style="0" customWidth="1"/>
    <col min="11" max="11" width="6.8515625" style="0" customWidth="1"/>
    <col min="12" max="12" width="5.8515625" style="0" customWidth="1"/>
    <col min="13" max="13" width="7.28125" style="0" customWidth="1"/>
    <col min="14" max="14" width="8.421875" style="0" customWidth="1"/>
    <col min="15" max="15" width="6.00390625" style="0" customWidth="1"/>
    <col min="16" max="16" width="7.421875" style="0" customWidth="1"/>
    <col min="17" max="17" width="7.57421875" style="0" customWidth="1"/>
    <col min="18" max="18" width="6.8515625" style="0" customWidth="1"/>
    <col min="19" max="19" width="6.140625" style="0" customWidth="1"/>
    <col min="20" max="20" width="4.8515625" style="0" customWidth="1"/>
    <col min="21" max="21" width="6.7109375" style="0" customWidth="1"/>
  </cols>
  <sheetData>
    <row r="1" spans="1:22" ht="16.5" thickBot="1">
      <c r="A1" s="19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19"/>
      <c r="O1" s="19"/>
      <c r="P1" s="19"/>
      <c r="Q1" s="19"/>
      <c r="R1" s="19"/>
      <c r="S1" s="19"/>
      <c r="T1" s="19"/>
      <c r="U1" s="22"/>
      <c r="V1" s="23"/>
    </row>
    <row r="2" spans="1:22" ht="12.75">
      <c r="A2" s="24"/>
      <c r="B2" s="25"/>
      <c r="C2" s="4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34"/>
      <c r="V2" s="11"/>
    </row>
    <row r="3" spans="1:22" ht="97.5" customHeight="1" thickBot="1">
      <c r="A3" s="4"/>
      <c r="B3" s="5"/>
      <c r="C3" s="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6"/>
      <c r="R3" s="26"/>
      <c r="S3" s="26"/>
      <c r="T3" s="26"/>
      <c r="U3" s="35"/>
      <c r="V3" s="36"/>
    </row>
    <row r="4" spans="1:22" ht="12.75">
      <c r="A4" s="2"/>
      <c r="B4" s="3"/>
      <c r="C4" s="4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7"/>
      <c r="V4" s="11"/>
    </row>
    <row r="5" spans="1:22" ht="12.7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8"/>
      <c r="M5" s="9"/>
      <c r="N5" s="9"/>
      <c r="O5" s="9"/>
      <c r="P5" s="9"/>
      <c r="Q5" s="9"/>
      <c r="R5" s="9"/>
      <c r="S5" s="8"/>
      <c r="T5" s="8"/>
      <c r="U5" s="38"/>
      <c r="V5" s="9"/>
    </row>
    <row r="6" spans="1:22" ht="12.75">
      <c r="A6" s="10"/>
      <c r="B6" s="11"/>
      <c r="C6" s="9"/>
      <c r="D6" s="11"/>
      <c r="E6" s="11"/>
      <c r="F6" s="11"/>
      <c r="G6" s="12"/>
      <c r="H6" s="12"/>
      <c r="I6" s="12"/>
      <c r="J6" s="11"/>
      <c r="K6" s="11"/>
      <c r="L6" s="11"/>
      <c r="M6" s="11"/>
      <c r="N6" s="11"/>
      <c r="O6" s="12"/>
      <c r="P6" s="11"/>
      <c r="Q6" s="11"/>
      <c r="R6" s="12"/>
      <c r="S6" s="11"/>
      <c r="T6" s="11"/>
      <c r="U6" s="39"/>
      <c r="V6" s="11"/>
    </row>
    <row r="7" spans="1:22" ht="12.75">
      <c r="A7" s="10"/>
      <c r="B7" s="11"/>
      <c r="C7" s="43"/>
      <c r="D7" s="30"/>
      <c r="E7" s="30"/>
      <c r="F7" s="30"/>
      <c r="G7" s="30"/>
      <c r="H7" s="30"/>
      <c r="I7" s="30"/>
      <c r="J7" s="30"/>
      <c r="K7" s="30"/>
      <c r="L7" s="31"/>
      <c r="M7" s="30"/>
      <c r="N7" s="30"/>
      <c r="O7" s="31"/>
      <c r="P7" s="30"/>
      <c r="Q7" s="30"/>
      <c r="R7" s="30"/>
      <c r="S7" s="31"/>
      <c r="T7" s="31"/>
      <c r="U7" s="39"/>
      <c r="V7" s="12"/>
    </row>
    <row r="8" spans="1:22" ht="12.75">
      <c r="A8" s="10"/>
      <c r="B8" s="13"/>
      <c r="C8" s="43"/>
      <c r="D8" s="30"/>
      <c r="E8" s="30"/>
      <c r="F8" s="30"/>
      <c r="G8" s="30"/>
      <c r="H8" s="30"/>
      <c r="I8" s="30"/>
      <c r="J8" s="30"/>
      <c r="K8" s="30"/>
      <c r="L8" s="31"/>
      <c r="M8" s="30"/>
      <c r="N8" s="30"/>
      <c r="O8" s="31"/>
      <c r="P8" s="30"/>
      <c r="Q8" s="30"/>
      <c r="R8" s="30"/>
      <c r="S8" s="31"/>
      <c r="T8" s="31"/>
      <c r="U8" s="39"/>
      <c r="V8" s="12"/>
    </row>
    <row r="9" spans="1:22" ht="12.75">
      <c r="A9" s="10"/>
      <c r="B9" s="11"/>
      <c r="C9" s="4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9"/>
      <c r="V9" s="11"/>
    </row>
    <row r="10" spans="1:22" ht="12.75">
      <c r="A10" s="10"/>
      <c r="B10" s="11"/>
      <c r="C10" s="43"/>
      <c r="D10" s="30"/>
      <c r="E10" s="30"/>
      <c r="F10" s="31"/>
      <c r="G10" s="30"/>
      <c r="H10" s="30"/>
      <c r="I10" s="30"/>
      <c r="J10" s="30"/>
      <c r="K10" s="30"/>
      <c r="L10" s="30"/>
      <c r="M10" s="30"/>
      <c r="N10" s="30"/>
      <c r="O10" s="30"/>
      <c r="P10" s="32"/>
      <c r="Q10" s="30"/>
      <c r="R10" s="31"/>
      <c r="S10" s="31"/>
      <c r="T10" s="31"/>
      <c r="U10" s="39"/>
      <c r="V10" s="12"/>
    </row>
    <row r="11" spans="1:22" ht="12.75">
      <c r="A11" s="10"/>
      <c r="B11" s="13"/>
      <c r="C11" s="43"/>
      <c r="D11" s="30"/>
      <c r="E11" s="30"/>
      <c r="F11" s="31"/>
      <c r="G11" s="31"/>
      <c r="H11" s="31"/>
      <c r="I11" s="31"/>
      <c r="J11" s="30"/>
      <c r="K11" s="30"/>
      <c r="L11" s="30"/>
      <c r="M11" s="31"/>
      <c r="N11" s="31"/>
      <c r="O11" s="31"/>
      <c r="P11" s="30"/>
      <c r="Q11" s="30"/>
      <c r="R11" s="30"/>
      <c r="S11" s="31"/>
      <c r="T11" s="30"/>
      <c r="U11" s="39"/>
      <c r="V11" s="11"/>
    </row>
    <row r="12" spans="1:22" ht="12.75">
      <c r="A12" s="10"/>
      <c r="B12" s="11"/>
      <c r="C12" s="4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9"/>
      <c r="V12" s="11"/>
    </row>
    <row r="13" spans="1:22" ht="12.75">
      <c r="A13" s="10"/>
      <c r="B13" s="11"/>
      <c r="C13" s="44"/>
      <c r="D13" s="31"/>
      <c r="E13" s="31"/>
      <c r="F13" s="31"/>
      <c r="G13" s="31"/>
      <c r="H13" s="31"/>
      <c r="I13" s="31"/>
      <c r="J13" s="30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9"/>
      <c r="V13" s="11"/>
    </row>
    <row r="14" spans="1:22" ht="12.75">
      <c r="A14" s="10"/>
      <c r="B14" s="11"/>
      <c r="C14" s="43"/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9"/>
      <c r="V14" s="11"/>
    </row>
    <row r="15" spans="1:22" ht="12.75">
      <c r="A15" s="10"/>
      <c r="B15" s="11"/>
      <c r="C15" s="4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9"/>
      <c r="V15" s="11"/>
    </row>
    <row r="16" spans="1:22" ht="12.75">
      <c r="A16" s="10"/>
      <c r="B16" s="11"/>
      <c r="C16" s="43"/>
      <c r="D16" s="31"/>
      <c r="E16" s="31"/>
      <c r="F16" s="31"/>
      <c r="G16" s="31"/>
      <c r="H16" s="31"/>
      <c r="I16" s="31"/>
      <c r="J16" s="30"/>
      <c r="K16" s="30"/>
      <c r="L16" s="31"/>
      <c r="M16" s="30"/>
      <c r="N16" s="30"/>
      <c r="O16" s="31"/>
      <c r="P16" s="30"/>
      <c r="Q16" s="30"/>
      <c r="R16" s="31"/>
      <c r="S16" s="31"/>
      <c r="T16" s="31"/>
      <c r="U16" s="39"/>
      <c r="V16" s="11"/>
    </row>
    <row r="17" spans="1:22" ht="12.75">
      <c r="A17" s="10"/>
      <c r="B17" s="11"/>
      <c r="C17" s="4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0"/>
      <c r="T17" s="30"/>
      <c r="U17" s="39"/>
      <c r="V17" s="13"/>
    </row>
    <row r="18" spans="1:22" ht="12.75">
      <c r="A18" s="10"/>
      <c r="B18" s="11"/>
      <c r="C18" s="4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0"/>
      <c r="U18" s="39"/>
      <c r="V18" s="13"/>
    </row>
    <row r="19" spans="1:22" ht="12.75">
      <c r="A19" s="10"/>
      <c r="B19" s="11"/>
      <c r="C19" s="4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9"/>
      <c r="V19" s="13"/>
    </row>
    <row r="20" spans="1:22" ht="13.5" thickBot="1">
      <c r="A20" s="14"/>
      <c r="B20" s="15"/>
      <c r="C20" s="4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0"/>
      <c r="V20" s="11"/>
    </row>
    <row r="21" spans="1:22" ht="12.75">
      <c r="A21" s="16"/>
      <c r="B21" s="16"/>
      <c r="C21" s="46"/>
      <c r="D21" s="16"/>
      <c r="E21" s="28"/>
      <c r="F21" s="17"/>
      <c r="G21" s="28"/>
      <c r="H21" s="28"/>
      <c r="I21" s="28"/>
      <c r="J21" s="28"/>
      <c r="K21" s="28"/>
      <c r="L21" s="28"/>
      <c r="M21" s="28"/>
      <c r="N21" s="28"/>
      <c r="O21" s="28"/>
      <c r="P21" s="16"/>
      <c r="Q21" s="16"/>
      <c r="R21" s="28"/>
      <c r="S21" s="28"/>
      <c r="T21" s="28"/>
      <c r="U21" s="28"/>
      <c r="V21" s="23"/>
    </row>
    <row r="22" spans="1:22" ht="12.75">
      <c r="A22" s="16"/>
      <c r="B22" s="17"/>
      <c r="C22" s="47"/>
      <c r="D22" s="16"/>
      <c r="E22" s="16"/>
      <c r="F22" s="2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3"/>
    </row>
    <row r="23" spans="1:22" ht="12.75">
      <c r="A23" s="16"/>
      <c r="B23" s="16"/>
      <c r="C23" s="4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3"/>
    </row>
    <row r="24" spans="1:22" ht="12.75">
      <c r="A24" s="16"/>
      <c r="B24" s="16"/>
      <c r="C24" s="4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3"/>
    </row>
    <row r="25" spans="1:22" ht="12.75">
      <c r="A25" s="16"/>
      <c r="B25" s="16"/>
      <c r="C25" s="4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3"/>
    </row>
    <row r="26" spans="1:22" ht="12.75">
      <c r="A26" s="16"/>
      <c r="B26" s="29"/>
      <c r="C26" s="48"/>
      <c r="D26" s="29"/>
      <c r="E26" s="18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3"/>
    </row>
    <row r="27" spans="1:22" ht="12.75">
      <c r="A27" s="16"/>
      <c r="B27" s="16"/>
      <c r="C27" s="4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</row>
    <row r="28" spans="1:22" ht="12.75">
      <c r="A28" s="16"/>
      <c r="B28" s="16"/>
      <c r="C28" s="4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3"/>
    </row>
    <row r="29" spans="1:22" ht="12.75">
      <c r="A29" s="16"/>
      <c r="B29" s="28"/>
      <c r="C29" s="4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A20" sqref="AA20"/>
    </sheetView>
  </sheetViews>
  <sheetFormatPr defaultColWidth="9.140625" defaultRowHeight="12.75"/>
  <cols>
    <col min="1" max="1" width="8.140625" style="0" customWidth="1"/>
    <col min="2" max="2" width="24.140625" style="0" customWidth="1"/>
    <col min="4" max="4" width="8.28125" style="0" customWidth="1"/>
    <col min="5" max="6" width="6.7109375" style="0" customWidth="1"/>
    <col min="7" max="8" width="7.140625" style="0" customWidth="1"/>
    <col min="9" max="9" width="6.28125" style="0" customWidth="1"/>
    <col min="10" max="10" width="7.28125" style="0" customWidth="1"/>
    <col min="11" max="11" width="8.421875" style="0" customWidth="1"/>
    <col min="12" max="12" width="6.00390625" style="0" customWidth="1"/>
    <col min="13" max="13" width="5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6.28125" style="0" customWidth="1"/>
    <col min="18" max="18" width="7.421875" style="0" customWidth="1"/>
    <col min="19" max="19" width="7.28125" style="0" customWidth="1"/>
    <col min="20" max="20" width="7.421875" style="0" customWidth="1"/>
    <col min="21" max="21" width="7.28125" style="0" customWidth="1"/>
    <col min="22" max="22" width="6.421875" style="0" customWidth="1"/>
    <col min="23" max="23" width="6.28125" style="0" customWidth="1"/>
    <col min="24" max="24" width="6.140625" style="0" customWidth="1"/>
    <col min="25" max="25" width="6.7109375" style="0" customWidth="1"/>
  </cols>
  <sheetData>
    <row r="1" spans="1:24" ht="16.5" thickBot="1">
      <c r="A1" s="16"/>
      <c r="B1" s="84" t="s">
        <v>42</v>
      </c>
      <c r="C1" s="84"/>
      <c r="D1" s="85"/>
      <c r="E1" s="85"/>
      <c r="F1" s="85"/>
      <c r="G1" s="85"/>
      <c r="H1" s="85"/>
      <c r="I1" s="85"/>
      <c r="J1" s="85"/>
      <c r="K1" s="90"/>
      <c r="L1" s="85"/>
      <c r="M1" s="85"/>
      <c r="N1" s="16"/>
      <c r="O1" s="16"/>
      <c r="P1" s="16"/>
      <c r="Q1" s="88"/>
      <c r="R1" s="16"/>
      <c r="S1" s="16"/>
      <c r="T1" s="16"/>
      <c r="U1" s="16"/>
      <c r="V1" s="16"/>
      <c r="W1" s="16"/>
      <c r="X1" s="86"/>
    </row>
    <row r="2" spans="1:25" ht="15">
      <c r="A2" s="24"/>
      <c r="B2" s="25"/>
      <c r="C2" s="41"/>
      <c r="D2" s="25">
        <v>1.1101</v>
      </c>
      <c r="E2" s="25">
        <v>1.72</v>
      </c>
      <c r="F2" s="25">
        <v>3.601</v>
      </c>
      <c r="G2" s="25">
        <v>5.1</v>
      </c>
      <c r="H2" s="25">
        <v>5.1</v>
      </c>
      <c r="I2" s="25">
        <v>5.02</v>
      </c>
      <c r="J2" s="25">
        <v>6.6</v>
      </c>
      <c r="K2" s="1" t="s">
        <v>8</v>
      </c>
      <c r="L2" s="25">
        <v>6.3</v>
      </c>
      <c r="M2" s="25">
        <v>7.21</v>
      </c>
      <c r="N2" s="25">
        <v>8.21</v>
      </c>
      <c r="O2" s="25">
        <v>8.23</v>
      </c>
      <c r="P2" s="34">
        <v>8.29</v>
      </c>
      <c r="Q2" s="87" t="s">
        <v>35</v>
      </c>
      <c r="R2" s="25">
        <v>9.219</v>
      </c>
      <c r="S2" s="25">
        <v>9.219</v>
      </c>
      <c r="T2" s="25">
        <v>9.219</v>
      </c>
      <c r="U2" s="25">
        <v>9.8227</v>
      </c>
      <c r="V2" s="25">
        <v>10.701</v>
      </c>
      <c r="W2" s="25">
        <v>10.7002</v>
      </c>
      <c r="X2" s="51">
        <v>4.5</v>
      </c>
      <c r="Y2" s="52">
        <v>4.5</v>
      </c>
    </row>
    <row r="3" spans="1:25" ht="111" customHeight="1" thickBot="1">
      <c r="A3" s="4" t="s">
        <v>0</v>
      </c>
      <c r="B3" s="5" t="s">
        <v>9</v>
      </c>
      <c r="C3" s="6" t="s">
        <v>51</v>
      </c>
      <c r="D3" s="26" t="s">
        <v>10</v>
      </c>
      <c r="E3" s="26" t="s">
        <v>43</v>
      </c>
      <c r="F3" s="26" t="s">
        <v>11</v>
      </c>
      <c r="G3" s="26" t="s">
        <v>40</v>
      </c>
      <c r="H3" s="26" t="s">
        <v>44</v>
      </c>
      <c r="I3" s="26" t="s">
        <v>12</v>
      </c>
      <c r="J3" s="26" t="s">
        <v>13</v>
      </c>
      <c r="K3" s="89" t="s">
        <v>36</v>
      </c>
      <c r="L3" s="26" t="s">
        <v>33</v>
      </c>
      <c r="M3" s="26" t="s">
        <v>3</v>
      </c>
      <c r="N3" s="26" t="s">
        <v>7</v>
      </c>
      <c r="O3" s="26" t="s">
        <v>2</v>
      </c>
      <c r="P3" s="27" t="s">
        <v>37</v>
      </c>
      <c r="Q3" s="89" t="s">
        <v>50</v>
      </c>
      <c r="R3" s="26" t="s">
        <v>1</v>
      </c>
      <c r="S3" s="26" t="s">
        <v>45</v>
      </c>
      <c r="T3" s="26" t="s">
        <v>46</v>
      </c>
      <c r="U3" s="26" t="s">
        <v>14</v>
      </c>
      <c r="V3" s="26" t="s">
        <v>15</v>
      </c>
      <c r="W3" s="53" t="s">
        <v>16</v>
      </c>
      <c r="X3" s="54" t="s">
        <v>41</v>
      </c>
      <c r="Y3" s="55" t="s">
        <v>47</v>
      </c>
    </row>
    <row r="4" spans="1:25" ht="13.5" thickBot="1">
      <c r="A4" s="56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9"/>
      <c r="Y4" s="60"/>
    </row>
    <row r="5" spans="1:26" ht="13.5" thickBot="1">
      <c r="A5" s="61"/>
      <c r="B5" s="62" t="s">
        <v>17</v>
      </c>
      <c r="C5" s="63">
        <f>SUM(D5:Y5)</f>
        <v>1040371</v>
      </c>
      <c r="D5" s="63">
        <f>SUM(D6:D20)</f>
        <v>121429</v>
      </c>
      <c r="E5" s="63">
        <f aca="true" t="shared" si="0" ref="E5:W5">SUM(E6:E20)</f>
        <v>560</v>
      </c>
      <c r="F5" s="63">
        <f t="shared" si="0"/>
        <v>700</v>
      </c>
      <c r="G5" s="63">
        <f t="shared" si="0"/>
        <v>12400</v>
      </c>
      <c r="H5" s="63">
        <f t="shared" si="0"/>
        <v>1950</v>
      </c>
      <c r="I5" s="63">
        <f t="shared" si="0"/>
        <v>10128</v>
      </c>
      <c r="J5" s="91">
        <f t="shared" si="0"/>
        <v>102914</v>
      </c>
      <c r="K5" s="91">
        <f t="shared" si="0"/>
        <v>4287</v>
      </c>
      <c r="L5" s="63">
        <f t="shared" si="0"/>
        <v>3790</v>
      </c>
      <c r="M5" s="63">
        <f t="shared" si="0"/>
        <v>2110</v>
      </c>
      <c r="N5" s="63">
        <f t="shared" si="0"/>
        <v>16700</v>
      </c>
      <c r="O5" s="63">
        <f t="shared" si="0"/>
        <v>38513</v>
      </c>
      <c r="P5" s="91">
        <f t="shared" si="0"/>
        <v>7500</v>
      </c>
      <c r="Q5" s="91">
        <f t="shared" si="0"/>
        <v>1000</v>
      </c>
      <c r="R5" s="63">
        <f t="shared" si="0"/>
        <v>307833</v>
      </c>
      <c r="S5" s="63">
        <f t="shared" si="0"/>
        <v>178768</v>
      </c>
      <c r="T5" s="63">
        <f t="shared" si="0"/>
        <v>127695</v>
      </c>
      <c r="U5" s="63">
        <f t="shared" si="0"/>
        <v>18811</v>
      </c>
      <c r="V5" s="63">
        <f t="shared" si="0"/>
        <v>687</v>
      </c>
      <c r="W5" s="63">
        <f t="shared" si="0"/>
        <v>31700</v>
      </c>
      <c r="X5" s="64">
        <f>SUM(X7:X10)</f>
        <v>300</v>
      </c>
      <c r="Y5" s="65">
        <f>SUM(Y7:Y19)</f>
        <v>50596</v>
      </c>
      <c r="Z5" s="66"/>
    </row>
    <row r="6" spans="1:25" ht="12.75">
      <c r="A6" s="2"/>
      <c r="B6" s="3"/>
      <c r="C6" s="67"/>
      <c r="D6" s="3"/>
      <c r="E6" s="3"/>
      <c r="F6" s="68"/>
      <c r="G6" s="68"/>
      <c r="H6" s="68"/>
      <c r="I6" s="3"/>
      <c r="J6" s="3"/>
      <c r="K6" s="3"/>
      <c r="L6" s="3"/>
      <c r="M6" s="3"/>
      <c r="N6" s="3"/>
      <c r="O6" s="68"/>
      <c r="P6" s="3"/>
      <c r="Q6" s="3"/>
      <c r="R6" s="3"/>
      <c r="S6" s="68"/>
      <c r="T6" s="68"/>
      <c r="U6" s="3"/>
      <c r="V6" s="3"/>
      <c r="W6" s="3"/>
      <c r="X6" s="69"/>
      <c r="Y6" s="70"/>
    </row>
    <row r="7" spans="1:25" ht="12.75">
      <c r="A7" s="10">
        <v>1100</v>
      </c>
      <c r="B7" s="11" t="s">
        <v>18</v>
      </c>
      <c r="C7" s="43">
        <f>SUM(D7:Y7)</f>
        <v>604186</v>
      </c>
      <c r="D7" s="30">
        <v>74318</v>
      </c>
      <c r="E7" s="30"/>
      <c r="F7" s="30">
        <v>0</v>
      </c>
      <c r="G7" s="30"/>
      <c r="H7" s="30"/>
      <c r="I7" s="30">
        <v>5128</v>
      </c>
      <c r="J7" s="30">
        <v>49608</v>
      </c>
      <c r="K7" s="30"/>
      <c r="L7" s="31"/>
      <c r="M7" s="30"/>
      <c r="N7" s="30">
        <v>9792</v>
      </c>
      <c r="O7" s="50">
        <v>23259</v>
      </c>
      <c r="P7" s="50"/>
      <c r="Q7" s="50">
        <v>100</v>
      </c>
      <c r="R7" s="30">
        <v>172026</v>
      </c>
      <c r="S7" s="30">
        <v>144063</v>
      </c>
      <c r="T7" s="50">
        <v>102905</v>
      </c>
      <c r="U7" s="30">
        <v>8772</v>
      </c>
      <c r="V7" s="11"/>
      <c r="W7" s="12"/>
      <c r="X7" s="71"/>
      <c r="Y7" s="72">
        <v>14215</v>
      </c>
    </row>
    <row r="8" spans="1:25" ht="24.75" customHeight="1">
      <c r="A8" s="10">
        <v>1200</v>
      </c>
      <c r="B8" s="82" t="s">
        <v>19</v>
      </c>
      <c r="C8" s="43">
        <f>SUM(D8:Y8)</f>
        <v>179628</v>
      </c>
      <c r="D8" s="30">
        <v>23019</v>
      </c>
      <c r="E8" s="30"/>
      <c r="F8" s="30">
        <v>0</v>
      </c>
      <c r="G8" s="30"/>
      <c r="H8" s="30"/>
      <c r="I8" s="30">
        <v>1787</v>
      </c>
      <c r="J8" s="30">
        <v>16955</v>
      </c>
      <c r="K8" s="30"/>
      <c r="L8" s="31"/>
      <c r="M8" s="30"/>
      <c r="N8" s="30">
        <v>3318</v>
      </c>
      <c r="O8" s="50">
        <v>7295</v>
      </c>
      <c r="P8" s="50"/>
      <c r="Q8" s="50">
        <v>24</v>
      </c>
      <c r="R8" s="30">
        <v>59586</v>
      </c>
      <c r="S8" s="30">
        <v>34705</v>
      </c>
      <c r="T8" s="50">
        <v>24790</v>
      </c>
      <c r="U8" s="30">
        <v>2988</v>
      </c>
      <c r="V8" s="11"/>
      <c r="W8" s="12"/>
      <c r="X8" s="71">
        <v>300</v>
      </c>
      <c r="Y8" s="72">
        <v>4861</v>
      </c>
    </row>
    <row r="9" spans="1:25" ht="25.5">
      <c r="A9" s="10">
        <v>2100</v>
      </c>
      <c r="B9" s="83" t="s">
        <v>20</v>
      </c>
      <c r="C9" s="43">
        <f>SUM(D9:Y9)</f>
        <v>166</v>
      </c>
      <c r="D9" s="31">
        <v>0</v>
      </c>
      <c r="E9" s="31"/>
      <c r="F9" s="31"/>
      <c r="G9" s="31"/>
      <c r="H9" s="31"/>
      <c r="I9" s="31"/>
      <c r="J9" s="31"/>
      <c r="K9" s="31"/>
      <c r="L9" s="31"/>
      <c r="M9" s="31"/>
      <c r="N9" s="31">
        <v>0</v>
      </c>
      <c r="O9" s="31">
        <v>30</v>
      </c>
      <c r="P9" s="79"/>
      <c r="Q9" s="79"/>
      <c r="R9" s="31">
        <v>136</v>
      </c>
      <c r="S9" s="31"/>
      <c r="T9" s="31"/>
      <c r="U9" s="31"/>
      <c r="V9" s="11"/>
      <c r="W9" s="11"/>
      <c r="X9" s="71"/>
      <c r="Y9" s="72"/>
    </row>
    <row r="10" spans="1:25" ht="12.75">
      <c r="A10" s="10">
        <v>2200</v>
      </c>
      <c r="B10" s="83" t="s">
        <v>21</v>
      </c>
      <c r="C10" s="43">
        <f>SUM(D10:Y10)</f>
        <v>88702</v>
      </c>
      <c r="D10" s="30">
        <v>9066</v>
      </c>
      <c r="E10" s="30">
        <v>560</v>
      </c>
      <c r="F10" s="30">
        <v>700</v>
      </c>
      <c r="G10" s="50">
        <v>12400</v>
      </c>
      <c r="H10" s="30">
        <v>1950</v>
      </c>
      <c r="I10" s="30">
        <v>3033</v>
      </c>
      <c r="J10" s="50">
        <f>7648-1025</f>
        <v>6623</v>
      </c>
      <c r="K10" s="50">
        <v>1025</v>
      </c>
      <c r="L10" s="30">
        <v>3210</v>
      </c>
      <c r="M10" s="30">
        <v>550</v>
      </c>
      <c r="N10" s="30">
        <v>500</v>
      </c>
      <c r="O10" s="30">
        <v>4579</v>
      </c>
      <c r="P10" s="80">
        <f>7550-250</f>
        <v>7300</v>
      </c>
      <c r="Q10" s="80">
        <v>250</v>
      </c>
      <c r="R10" s="30">
        <v>27669</v>
      </c>
      <c r="S10" s="31"/>
      <c r="T10" s="31"/>
      <c r="U10" s="31">
        <v>1500</v>
      </c>
      <c r="V10" s="11">
        <v>267</v>
      </c>
      <c r="W10" s="12"/>
      <c r="X10" s="71">
        <v>0</v>
      </c>
      <c r="Y10" s="72">
        <v>7520</v>
      </c>
    </row>
    <row r="11" spans="1:25" ht="24.75" customHeight="1">
      <c r="A11" s="10">
        <v>2300</v>
      </c>
      <c r="B11" s="82" t="s">
        <v>22</v>
      </c>
      <c r="C11" s="43">
        <f>SUM(D11:Y11)</f>
        <v>97744</v>
      </c>
      <c r="D11" s="30">
        <v>2700</v>
      </c>
      <c r="E11" s="30"/>
      <c r="F11" s="31"/>
      <c r="G11" s="31"/>
      <c r="H11" s="31"/>
      <c r="I11" s="30"/>
      <c r="J11" s="50">
        <f>32715-133-3022</f>
        <v>29560</v>
      </c>
      <c r="K11" s="50">
        <v>3022</v>
      </c>
      <c r="L11" s="30"/>
      <c r="M11" s="30">
        <v>1560</v>
      </c>
      <c r="N11" s="31">
        <v>190</v>
      </c>
      <c r="O11" s="31">
        <v>3350</v>
      </c>
      <c r="P11" s="50">
        <f>826-626</f>
        <v>200</v>
      </c>
      <c r="Q11" s="50">
        <v>626</v>
      </c>
      <c r="R11" s="50">
        <v>44676</v>
      </c>
      <c r="S11" s="30"/>
      <c r="T11" s="30"/>
      <c r="U11" s="30">
        <v>5440</v>
      </c>
      <c r="V11" s="11">
        <v>420</v>
      </c>
      <c r="W11" s="11"/>
      <c r="X11" s="71">
        <v>0</v>
      </c>
      <c r="Y11" s="72">
        <v>6000</v>
      </c>
    </row>
    <row r="12" spans="1:25" ht="12.75">
      <c r="A12" s="10">
        <v>2400</v>
      </c>
      <c r="B12" s="83" t="s">
        <v>23</v>
      </c>
      <c r="C12" s="44">
        <f>SUM(D12:U12)</f>
        <v>1728</v>
      </c>
      <c r="D12" s="31">
        <v>208</v>
      </c>
      <c r="E12" s="31"/>
      <c r="F12" s="31"/>
      <c r="G12" s="31"/>
      <c r="H12" s="31"/>
      <c r="I12" s="31"/>
      <c r="J12" s="31"/>
      <c r="K12" s="31"/>
      <c r="L12" s="31"/>
      <c r="M12" s="31"/>
      <c r="N12" s="31">
        <v>900</v>
      </c>
      <c r="O12" s="31"/>
      <c r="P12" s="31"/>
      <c r="Q12" s="31"/>
      <c r="R12" s="31">
        <v>620</v>
      </c>
      <c r="S12" s="31"/>
      <c r="T12" s="31"/>
      <c r="U12" s="31"/>
      <c r="V12" s="11"/>
      <c r="W12" s="11"/>
      <c r="X12" s="71"/>
      <c r="Y12" s="72"/>
    </row>
    <row r="13" spans="1:25" ht="12.75">
      <c r="A13" s="10">
        <v>2500</v>
      </c>
      <c r="B13" s="83" t="s">
        <v>24</v>
      </c>
      <c r="C13" s="44">
        <f>SUM(D13:X13)</f>
        <v>1157</v>
      </c>
      <c r="D13" s="31">
        <v>118</v>
      </c>
      <c r="E13" s="31"/>
      <c r="F13" s="31"/>
      <c r="G13" s="31"/>
      <c r="H13" s="31"/>
      <c r="I13" s="30">
        <v>180</v>
      </c>
      <c r="J13" s="30">
        <v>168</v>
      </c>
      <c r="K13" s="30"/>
      <c r="L13" s="31">
        <v>580</v>
      </c>
      <c r="M13" s="31"/>
      <c r="N13" s="31"/>
      <c r="O13" s="31"/>
      <c r="P13" s="31"/>
      <c r="Q13" s="31"/>
      <c r="R13" s="31"/>
      <c r="S13" s="31"/>
      <c r="T13" s="31"/>
      <c r="U13" s="31">
        <v>111</v>
      </c>
      <c r="V13" s="11"/>
      <c r="W13" s="11"/>
      <c r="X13" s="71">
        <v>0</v>
      </c>
      <c r="Y13" s="72"/>
    </row>
    <row r="14" spans="1:25" ht="12.75">
      <c r="A14" s="10">
        <v>4300</v>
      </c>
      <c r="B14" s="83" t="s">
        <v>25</v>
      </c>
      <c r="C14" s="43">
        <v>0</v>
      </c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1"/>
      <c r="W14" s="11"/>
      <c r="X14" s="71"/>
      <c r="Y14" s="72"/>
    </row>
    <row r="15" spans="1:25" ht="12.75">
      <c r="A15" s="10">
        <v>5100</v>
      </c>
      <c r="B15" s="83" t="s">
        <v>4</v>
      </c>
      <c r="C15" s="43">
        <v>0</v>
      </c>
      <c r="D15" s="31"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11"/>
      <c r="W15" s="11"/>
      <c r="X15" s="71"/>
      <c r="Y15" s="72"/>
    </row>
    <row r="16" spans="1:25" ht="12.75">
      <c r="A16" s="10">
        <v>5200</v>
      </c>
      <c r="B16" s="83" t="s">
        <v>5</v>
      </c>
      <c r="C16" s="43">
        <f>SUM(D16:Y16)</f>
        <v>35240</v>
      </c>
      <c r="D16" s="79">
        <v>12000</v>
      </c>
      <c r="E16" s="31"/>
      <c r="F16" s="31" t="s">
        <v>26</v>
      </c>
      <c r="G16" s="31"/>
      <c r="H16" s="31"/>
      <c r="I16" s="30"/>
      <c r="J16" s="50">
        <f>240-240</f>
        <v>0</v>
      </c>
      <c r="K16" s="50">
        <v>240</v>
      </c>
      <c r="L16" s="31"/>
      <c r="M16" s="30"/>
      <c r="N16" s="30">
        <v>2000</v>
      </c>
      <c r="O16" s="31"/>
      <c r="P16" s="30"/>
      <c r="Q16" s="30"/>
      <c r="R16" s="50">
        <v>3000</v>
      </c>
      <c r="S16" s="31"/>
      <c r="T16" s="31"/>
      <c r="U16" s="31"/>
      <c r="V16" s="11">
        <v>0</v>
      </c>
      <c r="W16" s="11"/>
      <c r="X16" s="71"/>
      <c r="Y16" s="81">
        <v>18000</v>
      </c>
    </row>
    <row r="17" spans="1:25" ht="12.75">
      <c r="A17" s="10">
        <v>6200</v>
      </c>
      <c r="B17" s="83" t="s">
        <v>6</v>
      </c>
      <c r="C17" s="43">
        <f>SUM(M17:W17)</f>
        <v>24700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v>0</v>
      </c>
      <c r="Q17" s="31"/>
      <c r="R17" s="31"/>
      <c r="S17" s="31"/>
      <c r="T17" s="31"/>
      <c r="U17" s="30"/>
      <c r="V17" s="11"/>
      <c r="W17" s="73">
        <v>24700</v>
      </c>
      <c r="X17" s="71"/>
      <c r="Y17" s="72"/>
    </row>
    <row r="18" spans="1:25" ht="12.75">
      <c r="A18" s="10">
        <v>6300</v>
      </c>
      <c r="B18" s="83" t="s">
        <v>27</v>
      </c>
      <c r="C18" s="44">
        <v>4500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1"/>
      <c r="W18" s="13">
        <v>4500</v>
      </c>
      <c r="X18" s="71"/>
      <c r="Y18" s="72"/>
    </row>
    <row r="19" spans="1:25" ht="25.5">
      <c r="A19" s="10">
        <v>6400</v>
      </c>
      <c r="B19" s="83" t="s">
        <v>28</v>
      </c>
      <c r="C19" s="44">
        <f>SUM(E19:W19)</f>
        <v>2620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79">
        <v>120</v>
      </c>
      <c r="S19" s="31"/>
      <c r="T19" s="31"/>
      <c r="U19" s="31"/>
      <c r="V19" s="11"/>
      <c r="W19" s="73">
        <v>2500</v>
      </c>
      <c r="X19" s="71"/>
      <c r="Y19" s="72"/>
    </row>
    <row r="20" spans="1:25" ht="13.5" thickBot="1">
      <c r="A20" s="14">
        <v>7000</v>
      </c>
      <c r="B20" s="15" t="s">
        <v>29</v>
      </c>
      <c r="C20" s="74"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5"/>
      <c r="W20" s="15"/>
      <c r="X20" s="75"/>
      <c r="Y20" s="76"/>
    </row>
    <row r="21" spans="1:23" ht="12.75">
      <c r="A21" s="16"/>
      <c r="B21" s="16"/>
      <c r="C21" s="4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6"/>
      <c r="S21" s="17"/>
      <c r="T21" s="17"/>
      <c r="U21" s="17"/>
      <c r="V21" s="17"/>
      <c r="W21" s="23"/>
    </row>
    <row r="22" spans="1:23" ht="12.75">
      <c r="A22" s="16"/>
      <c r="B22" s="17" t="s">
        <v>38</v>
      </c>
      <c r="C22" s="78">
        <f>SUM(C7:C21)</f>
        <v>1040371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3"/>
    </row>
    <row r="23" spans="1:23" ht="12.75">
      <c r="A23" s="16"/>
      <c r="B23" s="16" t="s">
        <v>30</v>
      </c>
      <c r="C23" s="46">
        <v>20061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3"/>
    </row>
    <row r="24" spans="1:23" ht="12.75">
      <c r="A24" s="16"/>
      <c r="B24" s="16" t="s">
        <v>39</v>
      </c>
      <c r="C24" s="47">
        <f>SUM(C22:C23)</f>
        <v>1060432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3"/>
    </row>
    <row r="25" spans="1:23" ht="12.75">
      <c r="A25" s="16"/>
      <c r="B25" s="16" t="s">
        <v>48</v>
      </c>
      <c r="C25" s="46">
        <v>20618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3"/>
    </row>
    <row r="26" spans="1:23" ht="12.75">
      <c r="A26" s="16"/>
      <c r="B26" s="29" t="s">
        <v>31</v>
      </c>
      <c r="C26" s="48"/>
      <c r="D26" s="29"/>
      <c r="E26" s="18"/>
      <c r="F26" s="17"/>
      <c r="G26" s="17"/>
      <c r="H26" s="17"/>
      <c r="I26" s="17"/>
      <c r="J26" s="17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3"/>
    </row>
    <row r="27" spans="1:23" ht="12.75">
      <c r="A27" s="16"/>
      <c r="B27" s="16"/>
      <c r="C27" s="4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3"/>
    </row>
    <row r="28" spans="1:23" ht="12.75">
      <c r="A28" s="16"/>
      <c r="B28" s="16" t="s">
        <v>32</v>
      </c>
      <c r="C28" s="4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3"/>
    </row>
    <row r="29" spans="1:23" ht="12.75">
      <c r="A29" s="16"/>
      <c r="B29" s="17" t="s">
        <v>34</v>
      </c>
      <c r="C29" s="4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3"/>
    </row>
    <row r="34" spans="9:10" ht="12.75">
      <c r="I34" s="77"/>
      <c r="J34" t="s">
        <v>49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2020-10-16T10:02:04Z</cp:lastPrinted>
  <dcterms:created xsi:type="dcterms:W3CDTF">2006-04-20T10:34:24Z</dcterms:created>
  <dcterms:modified xsi:type="dcterms:W3CDTF">2020-10-16T10:02:48Z</dcterms:modified>
  <cp:category/>
  <cp:version/>
  <cp:contentType/>
  <cp:contentStatus/>
</cp:coreProperties>
</file>